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secom-my.sharepoint.com/personal/stephanie_mcateer_sse_com/Documents/Fleet/Vehicle Leasing/3. PQQ/"/>
    </mc:Choice>
  </mc:AlternateContent>
  <xr:revisionPtr revIDLastSave="487" documentId="8_{D7D1503C-B6A9-4D94-9029-F7FE0908A081}" xr6:coauthVersionLast="47" xr6:coauthVersionMax="47" xr10:uidLastSave="{DA57281B-2A5A-4903-838B-72A6ED4790BD}"/>
  <bookViews>
    <workbookView xWindow="-110" yWindow="-110" windowWidth="19420" windowHeight="10420" tabRatio="754" firstSheet="2" activeTab="2" xr2:uid="{00000000-000D-0000-FFFF-FFFF00000000}"/>
  </bookViews>
  <sheets>
    <sheet name="Instructions" sheetId="6" r:id="rId1"/>
    <sheet name="Scoring frame" sheetId="8" r:id="rId2"/>
    <sheet name="PQQ Qualification" sheetId="19" r:id="rId3"/>
    <sheet name="PQQ- Technical " sheetId="18"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6" l="1"/>
  <c r="B59" i="6"/>
  <c r="B73" i="6" l="1"/>
  <c r="B71" i="6"/>
  <c r="B70" i="6"/>
  <c r="B66" i="6"/>
  <c r="B61" i="6"/>
  <c r="B60" i="6"/>
  <c r="B56" i="6"/>
  <c r="B54" i="6"/>
  <c r="B41" i="6"/>
  <c r="B40" i="6"/>
  <c r="B39" i="6"/>
  <c r="B34" i="6"/>
  <c r="B31" i="6"/>
  <c r="B30" i="6"/>
  <c r="B29" i="6"/>
  <c r="B28" i="6"/>
  <c r="B27" i="6"/>
  <c r="B26" i="6"/>
  <c r="B25" i="6"/>
  <c r="B24" i="6"/>
  <c r="B18" i="6"/>
  <c r="B17" i="6"/>
  <c r="B6" i="6"/>
  <c r="B4" i="6"/>
</calcChain>
</file>

<file path=xl/sharedStrings.xml><?xml version="1.0" encoding="utf-8"?>
<sst xmlns="http://schemas.openxmlformats.org/spreadsheetml/2006/main" count="1340" uniqueCount="356">
  <si>
    <t>Review the Tender Instructions in each section - Update the Variable text fields based on your requirements &amp; details.
This will update the standard instruction text.</t>
  </si>
  <si>
    <t>Item</t>
  </si>
  <si>
    <t xml:space="preserve">Section </t>
  </si>
  <si>
    <t>Introduction</t>
  </si>
  <si>
    <t>Variable Text</t>
  </si>
  <si>
    <t xml:space="preserve"> During the PQQ stage, the intention is;</t>
  </si>
  <si>
    <t xml:space="preserve">who will then be invited to submit formal bids by way of completion of an Invitation to Tender document. </t>
  </si>
  <si>
    <t>Requirements</t>
  </si>
  <si>
    <t>Under general rules of transparency this information should be sufficiently precise enough to ensure that the market understands the requirement at the earliest stage in the process and so suppliers can make the decision on whether they would have the capacity and capability to undertake the requirement and whether to express an interest or not.</t>
  </si>
  <si>
    <t xml:space="preserve">The general scope of &lt; enter agreement type and brief description&gt; </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</si>
  <si>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</si>
  <si>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</si>
  <si>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</si>
  <si>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Guidance - Information Provision</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</si>
  <si>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</si>
  <si>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</si>
  <si>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</si>
  <si>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</si>
  <si>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 xml:space="preserve">Potential Applicants must be explicit and comprehensive in their responses to this PQQ as this will be the single source of information on which responses will be scored.Additionally, applicants are requested to include a single point of contact in their organisation for all correspondence in relation to the PQQ. </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</si>
  <si>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</si>
  <si>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</si>
  <si>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</si>
  <si>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</si>
  <si>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</si>
  <si>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</si>
  <si>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</si>
  <si>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</si>
  <si>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</si>
  <si>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</si>
  <si>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</si>
  <si>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</si>
  <si>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</si>
  <si>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 xml:space="preserve">This PQQ is being provided on the same basis to all potential Applicants. </t>
  </si>
  <si>
    <t>Submission of Completed Pre-Qualification Questionnaires</t>
  </si>
  <si>
    <t xml:space="preserve">Please note that completed PQQs received after the closing date may be rejected. </t>
  </si>
  <si>
    <t>Application Selection</t>
  </si>
  <si>
    <t>In the Pre-Qual Tab mandatory questions are highlighted in yellow and an unsatisfactory answer to these questions may lead to exclusion, irrespective of the score on the rest of the PQQ. Applicants should note the answer to these questions or information provided will be critical to whether any further progression of application occurs.</t>
  </si>
  <si>
    <t>Shortlist</t>
  </si>
  <si>
    <t>• Economic and Financial Standing;</t>
  </si>
  <si>
    <t>• Health &amp; Safety and Environmental Standards</t>
  </si>
  <si>
    <t xml:space="preserve">• Technical and Professional Ability </t>
  </si>
  <si>
    <t xml:space="preserve">Each question on the Pre-Qualification questionnaire will be scored as indicated in the "Available Score" column. A pre-determined "weighting" has also been set for each score.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</si>
  <si>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</si>
  <si>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 xml:space="preserve">If a minimum threshold has been set, this total minimum score should have been provided in Sections 1 and 8 of this document. In this Section, please provide a breakdown of this total minimum score i.e. the score for each question that is defined as acceptable (e.g. 3) x the number of questions. </t>
  </si>
  <si>
    <t>Evaluation Guidance</t>
  </si>
  <si>
    <t>The Procurement representative must describe here the evaluation methodology they intend to use, in the interests of transparency.</t>
  </si>
  <si>
    <t xml:space="preserve">If a shortlist is to be drawn up, then please indicate in this Section the maximum points available for each question. </t>
  </si>
  <si>
    <t>This will allow the Applicants to understand the relative importance of each question</t>
  </si>
  <si>
    <t xml:space="preserve">Project Title: </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</si>
  <si>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</si>
  <si>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</si>
  <si>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</si>
  <si>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</si>
  <si>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</si>
  <si>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</si>
  <si>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</si>
  <si>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</si>
  <si>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</si>
  <si>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</si>
  <si>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</si>
  <si>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</si>
  <si>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</si>
  <si>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</si>
  <si>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General Information</t>
  </si>
  <si>
    <t>Company registered address</t>
  </si>
  <si>
    <t>Total number of employees</t>
  </si>
  <si>
    <t>Exclusion Grounds</t>
  </si>
  <si>
    <t>Attachment</t>
  </si>
  <si>
    <t>Insurance</t>
  </si>
  <si>
    <t xml:space="preserve">No information contained in this PQQ, or in any communication made between SSE Services Plc and any potential Applicant in connection with this PQQ, shall be relied upon as constituting a contract, agreement or representation that any contract shall be offered in accordance with this PQQ. SSE Services Plc reserves the right, subject to the appropriate procurement regulations, to change without notice the basis of, or the procedures for, the competitive tendering process or to terminate at any time. </t>
  </si>
  <si>
    <t xml:space="preserve">The intention of SSE Group is to make an agreement between SSE Services Plc and the successful supplier(s). </t>
  </si>
  <si>
    <t xml:space="preserve">Any resultant contract entered into shall be governed under English law. </t>
  </si>
  <si>
    <t xml:space="preserve">Framework </t>
  </si>
  <si>
    <t>Supply of services</t>
  </si>
  <si>
    <t>SSE Services Plc shall not be liable in any way for any costs associated with this submission by any Applicant whether or not the Applicant is accepted at this stage of the process.</t>
  </si>
  <si>
    <t>Under no circumstances shall SSE Services Plc incur any liability in respect of this PQQ or any supporting documentation.</t>
  </si>
  <si>
    <t>[Section 57 of the Public Contracts Regulations 2015]</t>
  </si>
  <si>
    <t>Jaggaer</t>
  </si>
  <si>
    <t/>
  </si>
  <si>
    <t>HeadingsLine</t>
  </si>
  <si>
    <t>N</t>
  </si>
  <si>
    <t>Best Technical Score</t>
  </si>
  <si>
    <t>(*) Question / Note to Suppliers</t>
  </si>
  <si>
    <t>(*) Description / Note Details</t>
  </si>
  <si>
    <t>(*) Mandatory</t>
  </si>
  <si>
    <t>Instructional Attachments</t>
  </si>
  <si>
    <t>(*) Question Options / Score / Conditional Sections</t>
  </si>
  <si>
    <t>Blocking Values</t>
  </si>
  <si>
    <t>Max Score/Weight</t>
  </si>
  <si>
    <t>Make Suggested Score mandatory</t>
  </si>
  <si>
    <t>Scoring Instructions</t>
  </si>
  <si>
    <t>Scoring Grade</t>
  </si>
  <si>
    <t>Show URL as Clickable link</t>
  </si>
  <si>
    <t>(Option List)</t>
  </si>
  <si>
    <t>(Text, 256 chars)</t>
  </si>
  <si>
    <t>(Text, 2000 chars)</t>
  </si>
  <si>
    <t>(---)</t>
  </si>
  <si>
    <t>(Numeric)</t>
  </si>
  <si>
    <t>Note</t>
  </si>
  <si>
    <t>1.1</t>
  </si>
  <si>
    <t>Text</t>
  </si>
  <si>
    <t>Company Name</t>
  </si>
  <si>
    <t>Company name (or the lead company from your proposed joint venture/collaboration)</t>
  </si>
  <si>
    <t>Y</t>
  </si>
  <si>
    <t>Legal Status</t>
  </si>
  <si>
    <t>Applicant legal status (e.g. sole applicant, joint venture, partnership etc)</t>
  </si>
  <si>
    <t>Parent Company Name</t>
  </si>
  <si>
    <t>Group Company Details</t>
  </si>
  <si>
    <t>Group company details (if applicable)</t>
  </si>
  <si>
    <t>Subsidiary Companies</t>
  </si>
  <si>
    <t>List of subsidiary companies and company numbers</t>
  </si>
  <si>
    <t>Registered Address</t>
  </si>
  <si>
    <t>Numeric</t>
  </si>
  <si>
    <t>Number of Employees</t>
  </si>
  <si>
    <t>1.2</t>
  </si>
  <si>
    <t>SingleChoice</t>
  </si>
  <si>
    <t>Has the applicant been convicted of any of the offences prescribed under [section 57 of the Public Contracts Regulations 2015] [section 58 Public Contracts (Scotland) Regulations 2015] [(as allowed for under the Utility Contract Regulations 2016)] [as allowed for under the Utility Contracts Regulations (Scotland) 2016].</t>
  </si>
  <si>
    <t>("Yes";"No")</t>
  </si>
  <si>
    <t>If answered yes to 1.2.1, the applicant shall provide a statement confirming the details and evidence of self cleaning where applicable.</t>
  </si>
  <si>
    <t>Exclusion Grounds (For Procurement with delivery elements in ROI)</t>
  </si>
  <si>
    <t>Can the applicant declare that there is no Russian involvement in the contract of the company they represent exceeding the limits set in Article 5k of Council Regulation (EU) No 833/2014 of 31 July 2014 concerning restrictive measures in view of Russia's actions destablising the situation in Ukraine, as amended by Council Regulation (EU) No 2022/576 of 8 April 2022. In particular, they declare that: (a) the company they represent (and any companies which are members of a consortium) is not a Russian national, or a natural or legal person, entity or body established in Russia; (b) the company they represent (and any companies which are members of a consortium) is not a legal person, entity or body whose proprietary rights are directly or indirectly owned  for more than 50% by an entity referred to in point (a) of this paragraph; (c) neither I nor the company I represent is a natural or legal person, entity or body acting on behalf of or at the direction of an entity referred to in point (a) or (b) of this paragraph; (d) there is no participation of more than 10% of the contract value of subcontractors, suppliers or entities whose capacities the company I represent relies on by entities listed in points (a) to (c) of this paragraph.</t>
  </si>
  <si>
    <t>1.3</t>
  </si>
  <si>
    <t>1.4</t>
  </si>
  <si>
    <t>2.2</t>
  </si>
  <si>
    <t>Yes/no</t>
  </si>
  <si>
    <t>Best Qualification Score</t>
  </si>
  <si>
    <t>100%</t>
  </si>
  <si>
    <t>Section</t>
  </si>
  <si>
    <t>1.5</t>
  </si>
  <si>
    <t>1.6</t>
  </si>
  <si>
    <t>1.7</t>
  </si>
  <si>
    <t>1.8</t>
  </si>
  <si>
    <t>1.9</t>
  </si>
  <si>
    <t>PQQ Technical Questions and Score Weighting</t>
  </si>
  <si>
    <t>2.1</t>
  </si>
  <si>
    <t>Information on Score Weightings</t>
  </si>
  <si>
    <t>Section Weight</t>
  </si>
  <si>
    <t>2.3</t>
  </si>
  <si>
    <t>2.4</t>
  </si>
  <si>
    <t>2.5</t>
  </si>
  <si>
    <t>2.6</t>
  </si>
  <si>
    <t>Set out below is the proposed Procurement timetable for this event. This is intended as a guide only and SSE Services Plc. reserves the right to amend at any time.</t>
  </si>
  <si>
    <t>2.7</t>
  </si>
  <si>
    <t>SSE Plc</t>
  </si>
  <si>
    <t>5 years</t>
  </si>
  <si>
    <t>22nd November 23</t>
  </si>
  <si>
    <t>3pm 22nd December 23</t>
  </si>
  <si>
    <t>7th February 24</t>
  </si>
  <si>
    <t>14th February 24</t>
  </si>
  <si>
    <t>3pm 20th March 24</t>
  </si>
  <si>
    <t>26th April 24</t>
  </si>
  <si>
    <t>13th - 22nd September 24</t>
  </si>
  <si>
    <t>23rd September 24</t>
  </si>
  <si>
    <t>Stephanie McAteer</t>
  </si>
  <si>
    <t>3pm on the 22nd of December 23</t>
  </si>
  <si>
    <t>Adequate response</t>
  </si>
  <si>
    <t>Vehicle Leasing &amp; Associated Services</t>
  </si>
  <si>
    <t xml:space="preserve">VAT Number </t>
  </si>
  <si>
    <t>VAT - number if applicable</t>
  </si>
  <si>
    <t>National Identification Number</t>
  </si>
  <si>
    <t>National identification numver, if applicable. If you are a UK based company this will be your Company House number</t>
  </si>
  <si>
    <t>D.U.N.S. Number</t>
  </si>
  <si>
    <t>D.U.N.S. number if applicable</t>
  </si>
  <si>
    <t>Point of Contact Name</t>
  </si>
  <si>
    <t>name of the point of contact who will be responsible for communications for this tender process</t>
  </si>
  <si>
    <t>Point of Contact Number</t>
  </si>
  <si>
    <t>contact number for the point of contact who will be responsible for communications for this tender process</t>
  </si>
  <si>
    <t>Point of Contract Email</t>
  </si>
  <si>
    <t>email address for the point of contact who will be responsible for communications for this tender process</t>
  </si>
  <si>
    <t>Ultimate parent company name if applicable</t>
  </si>
  <si>
    <t>Parent company name if applicable</t>
  </si>
  <si>
    <t>SME size</t>
  </si>
  <si>
    <t>For Small to Medium sized enterprises (SMEs) only, please confirm the size of your organisation: Micro, Small, Medium</t>
  </si>
  <si>
    <t>Form of Participation</t>
  </si>
  <si>
    <t>Is the bidder participating in the procurement procedure together with others?</t>
  </si>
  <si>
    <t>Yes/No</t>
  </si>
  <si>
    <t>Bidder participation</t>
  </si>
  <si>
    <t>If yes: Please indicate the role of the bidder(S) in the group (leader, responsble for specific tasks etc.):</t>
  </si>
  <si>
    <t>Other bidders information</t>
  </si>
  <si>
    <t>Please identify the other bidder(s) participating in the procurement procedure together:</t>
  </si>
  <si>
    <t>Group bidders information</t>
  </si>
  <si>
    <t>Where applicable, name of the participating group</t>
  </si>
  <si>
    <t>Qualification responses for all bidders</t>
  </si>
  <si>
    <t>Lots</t>
  </si>
  <si>
    <t>Lots bidding for</t>
  </si>
  <si>
    <t>Where applicable, please indicate the lot(s) for which the bidder wishes to tender:</t>
  </si>
  <si>
    <t>Lot 1</t>
  </si>
  <si>
    <t>Lot 2</t>
  </si>
  <si>
    <t>Lot 3</t>
  </si>
  <si>
    <t>Lot 4</t>
  </si>
  <si>
    <t>Lot 5</t>
  </si>
  <si>
    <t>Lot 6</t>
  </si>
  <si>
    <t>Lot 7</t>
  </si>
  <si>
    <t>Lot 8</t>
  </si>
  <si>
    <t>Lot 9</t>
  </si>
  <si>
    <t>Lot 10</t>
  </si>
  <si>
    <t>Lot 11</t>
  </si>
  <si>
    <t>Subcontracting</t>
  </si>
  <si>
    <t>Does the bidder intend to subcontract any share of the contract to third parties?</t>
  </si>
  <si>
    <t xml:space="preserve"> you have answered yes to question 1.2.5, please list the proposed subcontractors:</t>
  </si>
  <si>
    <t>If you have answered yes to question 1.2.1 or 1.2.5, please ensure that each participant listed above provides a separate qualification response</t>
  </si>
  <si>
    <t>Economic &amp; Financial Standing</t>
  </si>
  <si>
    <t>Tenderer's credit score rating - NO ACTION REQUIRED FROM TENDERER. The Authority will run a financial credit report, via Credit Safe, on your organisation for the purpose of reviewing the financial risk assocated with your organisation. If your organisation appears to present a moderate - high risk (scoring 50&gt;), the Authority reserves the right to exclude your organisation from the process. Tenderers should ensure that information held by Companies House is up to date. Please confirm your understanding?</t>
  </si>
  <si>
    <t>Minimum requirements for Insurance</t>
  </si>
  <si>
    <t xml:space="preserve">Tenderers must confirm that they have/can commit to obtaining and maintain for the duration of the contract(s) the required minimum insurances detailed in the PQQ document. Evidence of insurance levels should be provided on acceptance of award and annual thereafter. </t>
  </si>
  <si>
    <t>Responsible Procurement &amp; Sustainability</t>
  </si>
  <si>
    <t xml:space="preserve">Tenderers must confirm that they are willing to sign up to the Authority's Supply Chain Code of Conduct. Successful Contractor(s) should sign and return the code of conduction on acceptance of award. </t>
  </si>
  <si>
    <t>Supply Chain Code of Conduct</t>
  </si>
  <si>
    <t>EcoVadis</t>
  </si>
  <si>
    <t xml:space="preserve">Tenderers must confirm whether they are registered with EcoVadis. Where a Tenderer is not registered with EcoVadis they should confirm whether they would be prepared to register during the implementation period prior to commencement of Contract(s). </t>
  </si>
  <si>
    <t>Terms and Condtions</t>
  </si>
  <si>
    <t>Tenderers must confirm that they are willing to tender on the basis of contracting under the Authority's standard terms and conditions.</t>
  </si>
  <si>
    <t>Technical Ability</t>
  </si>
  <si>
    <t>Capacity</t>
  </si>
  <si>
    <t>Please provide details of your current client portfolio, where the Authority would fit into said portfolio and how you would ensure your organisation has the capacity to fulfil the Authority's requirements?</t>
  </si>
  <si>
    <t>1.1.1</t>
  </si>
  <si>
    <t>1.1.2</t>
  </si>
  <si>
    <t>1.1.3</t>
  </si>
  <si>
    <t>1.1.4</t>
  </si>
  <si>
    <t>1.1.5</t>
  </si>
  <si>
    <t>1.1.6</t>
  </si>
  <si>
    <t>1.1.7</t>
  </si>
  <si>
    <t>1.1.8</t>
  </si>
  <si>
    <t>1.1.9</t>
  </si>
  <si>
    <t>1.1.10</t>
  </si>
  <si>
    <t>1.1.11</t>
  </si>
  <si>
    <t>1.1.12</t>
  </si>
  <si>
    <t>1.1.13</t>
  </si>
  <si>
    <t>1.1.14</t>
  </si>
  <si>
    <t>1.1.15</t>
  </si>
  <si>
    <t>1.2.1</t>
  </si>
  <si>
    <t>1.2.2</t>
  </si>
  <si>
    <t>1.2.3</t>
  </si>
  <si>
    <t>1.2.4</t>
  </si>
  <si>
    <t>1.2.5</t>
  </si>
  <si>
    <t>1.2.6</t>
  </si>
  <si>
    <t>1.2.7</t>
  </si>
  <si>
    <t>1.3.1</t>
  </si>
  <si>
    <t>1.3.2</t>
  </si>
  <si>
    <t>1.3.3</t>
  </si>
  <si>
    <t>1.3.4</t>
  </si>
  <si>
    <t>1.3.5</t>
  </si>
  <si>
    <t>1.3.6</t>
  </si>
  <si>
    <t>1.3.7</t>
  </si>
  <si>
    <t>1.3.8</t>
  </si>
  <si>
    <t>1.3.9</t>
  </si>
  <si>
    <t>1.3.10</t>
  </si>
  <si>
    <t>1.3.11</t>
  </si>
  <si>
    <t>1.4.1</t>
  </si>
  <si>
    <t>1.4.2</t>
  </si>
  <si>
    <t>1.4.3</t>
  </si>
  <si>
    <t>1.5.1</t>
  </si>
  <si>
    <t>1.6.1</t>
  </si>
  <si>
    <t>1.7.1</t>
  </si>
  <si>
    <t>1.7.2</t>
  </si>
  <si>
    <t>1.8.1</t>
  </si>
  <si>
    <t>1.9.1</t>
  </si>
  <si>
    <t xml:space="preserve">Each technical section is given a % share of the overall PQQ score, and individual questions are then weighted within each section. Some entries in the form of notes, instructions or optional responses may not have a score applied and will be marked as such.
Any supplier attachments uploaded in response to an individual scored question will be given a score for that question. </t>
  </si>
  <si>
    <t>Lot 1 Specific Questions</t>
  </si>
  <si>
    <t>Minimum Requirements</t>
  </si>
  <si>
    <t>100-0 as per Scoring Matrix</t>
  </si>
  <si>
    <t>Scoring 0-25-50-75-100</t>
  </si>
  <si>
    <t>Tenderers must confirm that they are able to fulfill the minimum requirements detailed in the Specification of Requirement section vehicle leasing and management - information technology, software, data protection &amp; reporting</t>
  </si>
  <si>
    <t>Scored 100 for yes, 0 for no</t>
  </si>
  <si>
    <t>Tenderers must confirm that they have the capability to fulfil the minimum requirements for invoicing as per section invoicing</t>
  </si>
  <si>
    <t>Tenderers must confirm that they are able to fulfill the minimum requirements detailed in the Specification of Requirements section leasing and management of company cars (UK) - vehicle specifications.</t>
  </si>
  <si>
    <t>Tenderers must confirm that they have the capability to fulfil the minimum reporting requirements as detailed in the Specification of Requirements section Leasing and management of company cars (UK): Tax Provisions</t>
  </si>
  <si>
    <t>Technical Ability - Experience</t>
  </si>
  <si>
    <t>Please provide three examples of your experience providing vehicle leasing and management services in the last three (3) years similar to those being sought under this Framework Agreement. Experience will be scored for relevance: compatable size, scope, technology, geographical spread etc. In describing your experience tell us how delivery was achieved on time and to cost and/or problems overcome?</t>
  </si>
  <si>
    <t>Scored 100 - 0 as per scoring matrix</t>
  </si>
  <si>
    <t>2.1.1</t>
  </si>
  <si>
    <t>2.2.1</t>
  </si>
  <si>
    <t>2.2.3</t>
  </si>
  <si>
    <t>2.2.2</t>
  </si>
  <si>
    <t>2.2.4</t>
  </si>
  <si>
    <t>2.2.5</t>
  </si>
  <si>
    <t xml:space="preserve">Tenderers must confirm that they have the capacity to offer fully comprehesive insurance options for the consideration of the Authority's employees. </t>
  </si>
  <si>
    <t>2.3.1</t>
  </si>
  <si>
    <t>2.3.2</t>
  </si>
  <si>
    <t>2.3.3</t>
  </si>
  <si>
    <t>2.3.4</t>
  </si>
  <si>
    <t>Lot 3 Specific Questions</t>
  </si>
  <si>
    <t>Lot 2 Specific Questions</t>
  </si>
  <si>
    <t>Tenderers must confirm that they have the capability to fund and manage home electric vehicle charging installations as part of their leasing services.</t>
  </si>
  <si>
    <t>Please provide details of the types of vans under 3.5 tons your organisation are able to provide. Vehicle specifications offered shall be scored for relevance: compatable size, model, spec</t>
  </si>
  <si>
    <t>Technical Ability - Vehicle Specifications</t>
  </si>
  <si>
    <t>2.4.1</t>
  </si>
  <si>
    <t>2.4.2</t>
  </si>
  <si>
    <t>2.4.3</t>
  </si>
  <si>
    <t>2.4.4</t>
  </si>
  <si>
    <t>Lot 4 Specific Questions</t>
  </si>
  <si>
    <t>Please provide details of the types of vans 3.5 tons and above your organisation are able to provide. Vehicle specifications offered shall be scored for relevance: compatable size, model, spec</t>
  </si>
  <si>
    <t>2.5.1</t>
  </si>
  <si>
    <t>2.5.2</t>
  </si>
  <si>
    <t>2.5.3</t>
  </si>
  <si>
    <t>2.5.4</t>
  </si>
  <si>
    <t>Lot 5 Specific Questions</t>
  </si>
  <si>
    <t>Tenderers must confirm that they are able to fulfill the minimum requirements detailed in the Specification of Requirements section leasing and management of company cars (ROI) - vehicle specifications</t>
  </si>
  <si>
    <t xml:space="preserve">Please provide details of the types of cars your organisation are able to provide. </t>
  </si>
  <si>
    <t xml:space="preserve">Please provide details of the types of commercial vehicles your organisation are able to provide. </t>
  </si>
  <si>
    <t>2.6.1</t>
  </si>
  <si>
    <t>2.6.5</t>
  </si>
  <si>
    <t>2.6.2</t>
  </si>
  <si>
    <t>2.6.3</t>
  </si>
  <si>
    <t>2.6.4</t>
  </si>
  <si>
    <t>2.6.6</t>
  </si>
  <si>
    <t>Lot 6 Specific Questions</t>
  </si>
  <si>
    <t>Tenderers must confirm that they have the capacity to offer CDW insurance</t>
  </si>
  <si>
    <t>Technical Ability - Geographical Spread</t>
  </si>
  <si>
    <t>Please provide details of the geographical locations your organisation can provide vehicle leasing and management services in?</t>
  </si>
  <si>
    <t xml:space="preserve">Please provide details of the types of vehicles your organisation are able to provide. </t>
  </si>
  <si>
    <t>2.7.1</t>
  </si>
  <si>
    <t>2.7.2</t>
  </si>
  <si>
    <t>2.7.3</t>
  </si>
  <si>
    <t>2.7.4</t>
  </si>
  <si>
    <t>2.7.5</t>
  </si>
  <si>
    <t>2.7.6</t>
  </si>
  <si>
    <t>Lot 7 Specific Questions</t>
  </si>
  <si>
    <t>2.8</t>
  </si>
  <si>
    <t>Tenderers must confirm that they have the capability to intergrate their booking process with the Authority's OBT</t>
  </si>
  <si>
    <t>Tenderers must confirm that they have the capability to provide CDW insurance for vehicles hired in mainland EU</t>
  </si>
  <si>
    <t>Please provide three examples of your experience providing car hire services for travel in the last three (3) years similar to those being sought under this Framework Agreement. Experience will be scored for relevance: compatable size, scope, technology, geographical spread etc. In describing your experience tell us how delivery was achieved on time and to cost and/or problems overcome?</t>
  </si>
  <si>
    <t>2.8.1</t>
  </si>
  <si>
    <t>2.8.2</t>
  </si>
  <si>
    <t>2.8.3</t>
  </si>
  <si>
    <t>2.8.4</t>
  </si>
  <si>
    <t>Lot 8 Specific Questions</t>
  </si>
  <si>
    <t>2.9</t>
  </si>
  <si>
    <t>Tenderers should confirm whether they are proposing to provide car hire services as part of their proposal to provide car leasing and management services.</t>
  </si>
  <si>
    <t>Please indicate which geographical areas your organisation is proposing to cover: UK, ROI, EU Mainland</t>
  </si>
  <si>
    <t>Please provide three examples of your experience providing medium to long term car hire services in the last three (3) years similar to those being sought under this Framework Agreement. Experience will be scored for relevance: compatable size, scope, technology, geographical spread etc. In describing your experience tell us how delivery was achieved on time and to cost and/or problems overcome?</t>
  </si>
  <si>
    <t>2.9.1</t>
  </si>
  <si>
    <t>2.9.2</t>
  </si>
  <si>
    <t>2.9.3</t>
  </si>
  <si>
    <t>Lot 9 Specific Questions</t>
  </si>
  <si>
    <t>2.10</t>
  </si>
  <si>
    <t xml:space="preserve">Tenderers must confirm that they have the capability to provide a fully insured and managed service within mainland EU. </t>
  </si>
  <si>
    <t>Please confirm if your organisation are able to provide specialist commercial vehicles</t>
  </si>
  <si>
    <t>2.10.1</t>
  </si>
  <si>
    <t>2.10.2</t>
  </si>
  <si>
    <t>2.10.3</t>
  </si>
  <si>
    <t>2.10.4</t>
  </si>
  <si>
    <t>2.10.5</t>
  </si>
  <si>
    <t>Lot 10 Specific Questions</t>
  </si>
  <si>
    <t>2.11</t>
  </si>
  <si>
    <t>Tenderers should confirm whether they are proposing to provide telematics and camera goods and services as part of their proposal to provide vehicle leasing and management services.</t>
  </si>
  <si>
    <t>Tenderers should confirm whether their proposed telematics has the capability to communicate data via bluetooth, integrate via APU &amp; a minimum of 4G capability?</t>
  </si>
  <si>
    <t>Please provide three examples of your experience providing telematics and camera hardware &amp; services in the last three (3) years similar to those being sought under this Framework Agreement. Experience will be scored for relevance: compatable size, scope, technology, geographical spread etc. In describing your experience tell us how delivery was achieved on time and to cost and/or problems overcome?</t>
  </si>
  <si>
    <t>2.11.1</t>
  </si>
  <si>
    <t>2.11.2</t>
  </si>
  <si>
    <t>2.11.3</t>
  </si>
  <si>
    <t>2.11.4</t>
  </si>
  <si>
    <t>Lot 11 Specific Questions</t>
  </si>
  <si>
    <t>2.12</t>
  </si>
  <si>
    <t>Tenderers should confirm whether they are proposing to provide accidnet and repair management and recovery services as part of their proposal to provide vehicle leasing and management services.</t>
  </si>
  <si>
    <t>Please provide three examples of your experience providing accident management &amp; recovery services in the last three (3) years similar to those being sought under this Framework Agreement. Experience will be scored for relevance: compatable size, scope, technology, geographical spread etc. In describing your experience tell us how delivery was achieved on time and to cost and/or problems overcome?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</si>
</sst>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0"/>
      <name val="Arial"/>
      <family val="2"/>
    </font>
    <font>
      <sz val="10"/>
      <name val="Arial"/>
      <family val="2"/>
    </font>
    <font>
      <sz val="10"/>
      <name val="Calibri"/>
      <family val="2"/>
      <scheme val="minor"/>
    </font>
    <font>
      <b/>
      <sz val="10"/>
      <name val="Calibri"/>
      <family val="2"/>
      <scheme val="minor"/>
    </font>
    <font>
      <sz val="11"/>
      <name val="Calibri"/>
      <family val="2"/>
      <scheme val="minor"/>
    </font>
    <font>
      <b/>
      <sz val="11"/>
      <color theme="0"/>
      <name val="Calibri"/>
      <family val="2"/>
      <scheme val="minor"/>
    </font>
    <font>
      <b/>
      <i/>
      <sz val="11"/>
      <color indexed="8"/>
      <name val="Calibri"/>
      <family val="2"/>
      <scheme val="minor"/>
    </font>
    <font>
      <sz val="11"/>
      <color indexed="8"/>
      <name val="Calibri"/>
      <family val="2"/>
      <scheme val="minor"/>
    </font>
    <font>
      <sz val="11"/>
      <color rgb="FF000000"/>
      <name val="Calibri"/>
      <family val="2"/>
      <scheme val="minor"/>
    </font>
    <font>
      <b/>
      <i/>
      <sz val="11"/>
      <name val="Calibri"/>
      <family val="2"/>
      <scheme val="minor"/>
    </font>
    <font>
      <b/>
      <sz val="10"/>
      <color theme="0"/>
      <name val="Arial"/>
      <family val="2"/>
    </font>
    <font>
      <i/>
      <sz val="11"/>
      <name val="Calibri"/>
      <family val="2"/>
      <scheme val="minor"/>
    </font>
    <font>
      <sz val="12"/>
      <name val="Calibri"/>
      <family val="2"/>
      <scheme val="minor"/>
    </font>
    <font>
      <sz val="12"/>
      <color indexed="8"/>
      <name val="Calibri"/>
      <family val="2"/>
      <scheme val="minor"/>
    </font>
    <font>
      <b/>
      <sz val="14"/>
      <name val="Calibri"/>
      <family val="2"/>
      <scheme val="minor"/>
    </font>
    <font>
      <b/>
      <sz val="14"/>
      <color theme="0"/>
      <name val="Calibri"/>
      <family val="2"/>
      <scheme val="minor"/>
    </font>
    <font>
      <b/>
      <i/>
      <sz val="10"/>
      <name val="Calibri"/>
      <family val="2"/>
      <scheme val="minor"/>
    </font>
    <font>
      <sz val="14"/>
      <name val="Arial"/>
      <family val="2"/>
    </font>
    <font>
      <b/>
      <sz val="16"/>
      <color theme="0"/>
      <name val="Arial"/>
      <family val="2"/>
    </font>
    <font>
      <sz val="14"/>
      <name val="Calibri"/>
      <family val="2"/>
      <scheme val="minor"/>
    </font>
    <font>
      <b/>
      <i/>
      <sz val="14"/>
      <name val="Calibri"/>
      <family val="2"/>
      <scheme val="minor"/>
    </font>
    <font>
      <b/>
      <sz val="12"/>
      <name val="Calibri"/>
      <family val="2"/>
      <scheme val="minor"/>
    </font>
    <font>
      <b/>
      <sz val="11"/>
      <color rgb="FF000000"/>
      <name val="Arial"/>
      <family val="2"/>
    </font>
    <font>
      <b/>
      <sz val="11"/>
      <color indexed="8"/>
      <name val="Calibri"/>
      <family val="2"/>
      <scheme val="minor"/>
    </font>
    <font>
      <b/>
      <i/>
      <sz val="11"/>
      <color rgb="FF000000"/>
      <name val="Arial"/>
      <family val="2"/>
    </font>
    <font>
      <sz val="11"/>
      <color rgb="FF000000"/>
      <name val="Arial"/>
      <family val="2"/>
    </font>
    <font>
      <sz val="11"/>
      <name val="Arial"/>
      <family val="2"/>
    </font>
    <font>
      <b/>
      <sz val="11"/>
      <name val="Arial"/>
      <family val="2"/>
    </font>
    <font>
      <b/>
      <i/>
      <sz val="11"/>
      <name val="Arial"/>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8E8E8"/>
      </patternFill>
    </fill>
    <fill>
      <patternFill patternType="solid">
        <fgColor rgb="FF0070C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8" fillId="0" borderId="0"/>
  </cellStyleXfs>
  <cellXfs count="79">
    <xf numFmtId="0" fontId="0" fillId="0" borderId="0" xfId="0"/>
    <xf numFmtId="0" fontId="1" fillId="0" borderId="0" xfId="9" applyAlignment="1">
      <alignment horizontal="left"/>
    </xf>
    <xf numFmtId="0" fontId="1" fillId="0" borderId="0" xfId="9"/>
    <xf numFmtId="0" fontId="5" fillId="0" borderId="0" xfId="0" applyFont="1" applyAlignment="1">
      <alignment horizontal="left" vertical="top"/>
    </xf>
    <xf numFmtId="0" fontId="6" fillId="3" borderId="0" xfId="0" applyFont="1" applyFill="1" applyAlignment="1">
      <alignment horizontal="left" vertical="top"/>
    </xf>
    <xf numFmtId="0" fontId="5" fillId="0" borderId="0" xfId="0" applyFont="1" applyAlignment="1">
      <alignment horizontal="left" vertical="top" wrapText="1"/>
    </xf>
    <xf numFmtId="0" fontId="5" fillId="0" borderId="0" xfId="10" applyFont="1" applyAlignment="1">
      <alignment horizontal="left" vertical="top" wrapText="1"/>
    </xf>
    <xf numFmtId="0" fontId="7" fillId="0" borderId="0" xfId="0" applyFont="1" applyAlignment="1">
      <alignment horizontal="left" vertical="top" wrapText="1"/>
    </xf>
    <xf numFmtId="0" fontId="5" fillId="0" borderId="0" xfId="8"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2" fillId="0" borderId="0" xfId="0" applyFont="1" applyAlignment="1">
      <alignment horizontal="left" vertical="top" wrapText="1"/>
    </xf>
    <xf numFmtId="0" fontId="10" fillId="0" borderId="0" xfId="8" applyFont="1" applyAlignment="1">
      <alignment horizontal="left" vertical="top" wrapText="1"/>
    </xf>
    <xf numFmtId="0" fontId="0" fillId="0" borderId="0" xfId="0" applyAlignment="1">
      <alignment horizontal="center" vertical="center"/>
    </xf>
    <xf numFmtId="0" fontId="0" fillId="0" borderId="0" xfId="0" applyAlignment="1">
      <alignment vertical="center"/>
    </xf>
    <xf numFmtId="0" fontId="5" fillId="2" borderId="0" xfId="0" applyFont="1" applyFill="1" applyAlignment="1">
      <alignment horizontal="center" vertical="center"/>
    </xf>
    <xf numFmtId="0" fontId="1"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left" vertical="top"/>
    </xf>
    <xf numFmtId="0" fontId="0" fillId="2" borderId="0" xfId="0" applyFill="1"/>
    <xf numFmtId="0" fontId="5" fillId="2" borderId="0" xfId="0" applyFont="1" applyFill="1" applyAlignment="1">
      <alignment horizontal="left" vertical="top" wrapText="1"/>
    </xf>
    <xf numFmtId="0" fontId="0" fillId="2" borderId="0" xfId="0" applyFill="1" applyAlignment="1">
      <alignment horizontal="center" vertical="center"/>
    </xf>
    <xf numFmtId="0" fontId="0" fillId="2" borderId="0" xfId="0" applyFill="1" applyAlignment="1">
      <alignment vertical="center"/>
    </xf>
    <xf numFmtId="0" fontId="5" fillId="0" borderId="0" xfId="8" applyFont="1" applyAlignment="1">
      <alignment horizontal="left" vertical="top" wrapText="1" indent="2"/>
    </xf>
    <xf numFmtId="0" fontId="5" fillId="0" borderId="0" xfId="0" applyFont="1" applyAlignment="1">
      <alignment horizontal="left" vertical="top" indent="2"/>
    </xf>
    <xf numFmtId="0" fontId="13" fillId="0" borderId="0" xfId="0" applyFont="1" applyAlignment="1">
      <alignment horizontal="left" vertical="top"/>
    </xf>
    <xf numFmtId="0" fontId="14" fillId="0" borderId="0" xfId="0" applyFont="1" applyAlignment="1">
      <alignment horizontal="left" vertical="top" wrapText="1"/>
    </xf>
    <xf numFmtId="0" fontId="13" fillId="2" borderId="0" xfId="0" applyFont="1" applyFill="1" applyAlignment="1">
      <alignment horizontal="left" vertical="top"/>
    </xf>
    <xf numFmtId="0" fontId="15" fillId="0" borderId="0" xfId="0" applyFont="1" applyAlignment="1">
      <alignment horizontal="left" vertical="top"/>
    </xf>
    <xf numFmtId="0" fontId="13" fillId="0" borderId="0" xfId="10" applyFont="1" applyAlignment="1">
      <alignment horizontal="left" vertical="top"/>
    </xf>
    <xf numFmtId="0" fontId="6" fillId="3" borderId="7" xfId="0" applyFont="1" applyFill="1" applyBorder="1" applyAlignment="1">
      <alignment horizontal="left" vertical="top"/>
    </xf>
    <xf numFmtId="0" fontId="6" fillId="3" borderId="8" xfId="0" applyFont="1" applyFill="1" applyBorder="1" applyAlignment="1">
      <alignment horizontal="left" vertical="top"/>
    </xf>
    <xf numFmtId="0" fontId="16" fillId="3" borderId="6" xfId="0" applyFont="1" applyFill="1" applyBorder="1" applyAlignment="1">
      <alignment horizontal="left" vertical="top"/>
    </xf>
    <xf numFmtId="0" fontId="16" fillId="3" borderId="0" xfId="0" applyFont="1" applyFill="1" applyAlignment="1">
      <alignment horizontal="left" vertical="top"/>
    </xf>
    <xf numFmtId="0" fontId="1" fillId="2" borderId="0" xfId="9" applyFill="1" applyAlignment="1">
      <alignment horizontal="left"/>
    </xf>
    <xf numFmtId="0" fontId="1" fillId="2" borderId="0" xfId="9" applyFill="1"/>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2" borderId="0" xfId="9" applyFont="1" applyFill="1" applyAlignment="1">
      <alignment horizontal="left"/>
    </xf>
    <xf numFmtId="0" fontId="4" fillId="5" borderId="1" xfId="0" applyFont="1" applyFill="1" applyBorder="1" applyAlignment="1">
      <alignment horizontal="center" vertical="top"/>
    </xf>
    <xf numFmtId="0" fontId="4" fillId="5" borderId="1" xfId="0" applyFont="1" applyFill="1" applyBorder="1" applyAlignment="1">
      <alignment horizontal="left" vertical="top"/>
    </xf>
    <xf numFmtId="0" fontId="5" fillId="6" borderId="0" xfId="0" applyFont="1" applyFill="1" applyAlignment="1">
      <alignment horizontal="center" vertical="center"/>
    </xf>
    <xf numFmtId="0" fontId="20" fillId="0" borderId="0" xfId="0" applyFont="1" applyAlignment="1">
      <alignment horizontal="left" vertical="top"/>
    </xf>
    <xf numFmtId="0" fontId="21" fillId="0" borderId="0" xfId="10" applyFont="1" applyAlignment="1">
      <alignment horizontal="left" vertical="top" wrapText="1"/>
    </xf>
    <xf numFmtId="0" fontId="20" fillId="2" borderId="0" xfId="0" applyFont="1" applyFill="1" applyAlignment="1">
      <alignment horizontal="center" vertical="center"/>
    </xf>
    <xf numFmtId="0" fontId="18" fillId="2" borderId="0" xfId="0" applyFont="1" applyFill="1"/>
    <xf numFmtId="0" fontId="18" fillId="0" borderId="0" xfId="0" applyFont="1"/>
    <xf numFmtId="0" fontId="21" fillId="0" borderId="0" xfId="0" applyFont="1" applyAlignment="1">
      <alignment horizontal="left" vertical="top"/>
    </xf>
    <xf numFmtId="0" fontId="22" fillId="0" borderId="0" xfId="0" applyFont="1" applyAlignment="1">
      <alignment horizontal="left" vertical="top"/>
    </xf>
    <xf numFmtId="49" fontId="23" fillId="0" borderId="0" xfId="0" applyNumberFormat="1" applyFont="1" applyAlignment="1" applyProtection="1">
      <alignment vertical="top" wrapText="1"/>
      <protection locked="0"/>
    </xf>
    <xf numFmtId="49" fontId="23" fillId="8" borderId="0" xfId="0" applyNumberFormat="1" applyFont="1" applyFill="1" applyAlignment="1" applyProtection="1">
      <alignment vertical="top" wrapText="1"/>
      <protection locked="0"/>
    </xf>
    <xf numFmtId="0" fontId="24" fillId="0" borderId="0" xfId="0" applyFont="1"/>
    <xf numFmtId="49" fontId="25" fillId="8" borderId="0" xfId="0" applyNumberFormat="1" applyFont="1" applyFill="1" applyAlignment="1" applyProtection="1">
      <alignment vertical="top" wrapText="1"/>
      <protection locked="0"/>
    </xf>
    <xf numFmtId="49" fontId="26" fillId="0" borderId="0" xfId="0" applyNumberFormat="1" applyFont="1" applyAlignment="1" applyProtection="1">
      <alignment vertical="top" wrapText="1"/>
      <protection locked="0"/>
    </xf>
    <xf numFmtId="0" fontId="26" fillId="7" borderId="0" xfId="0" applyFont="1" applyFill="1" applyAlignment="1" applyProtection="1">
      <alignment vertical="top" wrapText="1"/>
      <protection locked="0"/>
    </xf>
    <xf numFmtId="49" fontId="26" fillId="8" borderId="0" xfId="0" applyNumberFormat="1" applyFont="1" applyFill="1" applyAlignment="1" applyProtection="1">
      <alignment vertical="top" wrapText="1"/>
      <protection locked="0"/>
    </xf>
    <xf numFmtId="0" fontId="26" fillId="0" borderId="0" xfId="0" applyFont="1" applyAlignment="1" applyProtection="1">
      <alignment vertical="top" wrapText="1"/>
      <protection locked="0"/>
    </xf>
    <xf numFmtId="0" fontId="27" fillId="0" borderId="0" xfId="0" applyFont="1"/>
    <xf numFmtId="0" fontId="28" fillId="8" borderId="0" xfId="0" applyFont="1" applyFill="1" applyAlignment="1" applyProtection="1">
      <alignment vertical="top" wrapText="1"/>
      <protection locked="0"/>
    </xf>
    <xf numFmtId="49" fontId="28" fillId="8" borderId="0" xfId="0" applyNumberFormat="1" applyFont="1" applyFill="1" applyAlignment="1" applyProtection="1">
      <alignment vertical="top" wrapText="1"/>
      <protection locked="0"/>
    </xf>
    <xf numFmtId="0" fontId="28" fillId="0" borderId="0" xfId="0" applyFont="1"/>
    <xf numFmtId="49" fontId="29" fillId="8" borderId="0" xfId="0" applyNumberFormat="1" applyFont="1" applyFill="1" applyAlignment="1" applyProtection="1">
      <alignment vertical="top" wrapText="1"/>
      <protection locked="0"/>
    </xf>
    <xf numFmtId="49" fontId="27" fillId="0" borderId="0" xfId="0" applyNumberFormat="1" applyFont="1" applyAlignment="1" applyProtection="1">
      <alignment vertical="top" wrapText="1"/>
      <protection locked="0"/>
    </xf>
    <xf numFmtId="0" fontId="27" fillId="7" borderId="0" xfId="0" applyFont="1" applyFill="1" applyAlignment="1" applyProtection="1">
      <alignment vertical="top" wrapText="1"/>
      <protection locked="0"/>
    </xf>
    <xf numFmtId="49" fontId="28" fillId="0" borderId="0" xfId="0" applyNumberFormat="1" applyFont="1" applyAlignment="1" applyProtection="1">
      <alignment vertical="top" wrapText="1"/>
      <protection locked="0"/>
    </xf>
    <xf numFmtId="0" fontId="27" fillId="0" borderId="0" xfId="0" applyFont="1" applyAlignment="1" applyProtection="1">
      <alignment vertical="top" wrapText="1"/>
      <protection locked="0"/>
    </xf>
    <xf numFmtId="9" fontId="28" fillId="0" borderId="0" xfId="0" applyNumberFormat="1" applyFont="1" applyAlignment="1" applyProtection="1">
      <alignment vertical="top" wrapText="1"/>
      <protection locked="0"/>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9" fillId="3" borderId="0" xfId="0" applyFont="1" applyFill="1" applyAlignment="1">
      <alignment horizontal="left" vertical="center" wrapText="1"/>
    </xf>
    <xf numFmtId="0" fontId="19" fillId="3" borderId="0" xfId="0" applyFont="1" applyFill="1" applyAlignment="1">
      <alignment horizontal="left" vertical="center"/>
    </xf>
    <xf numFmtId="0" fontId="16" fillId="3" borderId="0" xfId="0" applyFont="1" applyFill="1" applyAlignment="1">
      <alignment horizontal="left" vertical="top"/>
    </xf>
    <xf numFmtId="0" fontId="16" fillId="3" borderId="3" xfId="0" applyFont="1" applyFill="1" applyBorder="1" applyAlignment="1">
      <alignment horizontal="left" vertical="top"/>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2" xfId="0" applyFont="1" applyBorder="1" applyAlignment="1">
      <alignment horizontal="left" vertical="top"/>
    </xf>
    <xf numFmtId="0" fontId="27" fillId="9" borderId="0" xfId="0" applyFont="1" applyFill="1" applyAlignment="1" applyProtection="1">
      <alignment vertical="top" wrapText="1"/>
      <protection locked="0"/>
    </xf>
    <xf numFmtId="49" fontId="27" fillId="0" borderId="0" xfId="0" applyNumberFormat="1" applyFont="1" applyAlignment="1" applyProtection="1">
      <alignment vertical="top"/>
      <protection locked="0"/>
    </xf>
  </cellXfs>
  <cellStyles count="12">
    <cellStyle name="Normal" xfId="0" builtinId="0"/>
    <cellStyle name="Normal 2" xfId="1" xr:uid="{00000000-0005-0000-0000-000002000000}"/>
    <cellStyle name="Normal 2 2" xfId="2" xr:uid="{00000000-0005-0000-0000-000003000000}"/>
    <cellStyle name="Normal 2 3" xfId="3" xr:uid="{00000000-0005-0000-0000-000004000000}"/>
    <cellStyle name="Normal 2 4" xfId="4" xr:uid="{00000000-0005-0000-0000-000005000000}"/>
    <cellStyle name="Normal 2 5" xfId="5" xr:uid="{00000000-0005-0000-0000-000006000000}"/>
    <cellStyle name="Normal 2 6" xfId="6" xr:uid="{00000000-0005-0000-0000-000007000000}"/>
    <cellStyle name="Normal 2 7" xfId="9" xr:uid="{C9B72A0B-215A-4F25-A857-F786F68DE0D4}"/>
    <cellStyle name="Normal 3" xfId="7" xr:uid="{00000000-0005-0000-0000-000008000000}"/>
    <cellStyle name="Normal 4" xfId="11" xr:uid="{507A1AFA-C5EB-4CD3-BD6C-C1DA106C7E04}"/>
    <cellStyle name="Normal 6" xfId="8" xr:uid="{00000000-0005-0000-0000-000009000000}"/>
    <cellStyle name="Normal 6 2" xfId="10" xr:uid="{60003B03-8AB0-450A-B8B1-68DB7A90F9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1"/>
  <sheetViews>
    <sheetView zoomScale="80" zoomScaleNormal="80" workbookViewId="0">
      <selection sqref="A1:I1"/>
    </sheetView>
  </sheetViews>
  <sheetFormatPr defaultColWidth="16.81640625" defaultRowHeight="15.5" x14ac:dyDescent="0.25"/>
  <cols>
    <col min="1" max="1" width="6.26953125" style="25" bestFit="1" customWidth="1"/>
    <col min="2" max="2" width="189.54296875" style="3" bestFit="1" customWidth="1"/>
    <col min="3" max="3" width="28.54296875" style="13" bestFit="1" customWidth="1"/>
    <col min="4" max="4" width="53.453125" style="14" bestFit="1" customWidth="1"/>
    <col min="5" max="7" width="16.81640625" style="19"/>
  </cols>
  <sheetData>
    <row r="1" spans="1:9" ht="68.25" customHeight="1" x14ac:dyDescent="0.25">
      <c r="A1" s="70" t="s">
        <v>0</v>
      </c>
      <c r="B1" s="71"/>
      <c r="C1" s="71"/>
      <c r="D1" s="71"/>
      <c r="E1" s="71"/>
      <c r="F1" s="71"/>
      <c r="G1" s="71"/>
      <c r="H1" s="71"/>
      <c r="I1" s="71"/>
    </row>
    <row r="2" spans="1:9" ht="19" thickBot="1" x14ac:dyDescent="0.3">
      <c r="A2" s="49" t="s">
        <v>1</v>
      </c>
      <c r="B2" s="28" t="s">
        <v>2</v>
      </c>
    </row>
    <row r="3" spans="1:9" ht="19" thickBot="1" x14ac:dyDescent="0.3">
      <c r="A3" s="25">
        <v>1</v>
      </c>
      <c r="B3" s="32" t="s">
        <v>3</v>
      </c>
      <c r="C3" s="68" t="s">
        <v>4</v>
      </c>
      <c r="D3" s="69"/>
    </row>
    <row r="4" spans="1:9" ht="43.5" x14ac:dyDescent="0.25">
      <c r="A4" s="25">
        <v>1.1000000000000001</v>
      </c>
      <c r="B4" s="5" t="str">
        <f>CONCATENATE("This pre Qualification Questionnaire (“PQQ”) has been issued by ",C4," in connection with a competitive procurement event conducted in accordance with the Negotiated Procedure under [the Utilities Contracts Regulations 2016/Utilities Contracts (Scotland) Regulations 2016]", "This PQQ sets out the information which is required by ",C4," in order to assess the suitability of potential Applicants in terms of their [technical knowledge and experience, capability/capacity, organisational and financial standing] to meet the requirement")</f>
        <v>This pre Qualification Questionnaire (“PQQ”) has been issued by SSE Plc in connection with a competitive procurement event conducted in accordance with the Negotiated Procedure under [the Utilities Contracts Regulations 2016/Utilities Contracts (Scotland) Regulations 2016]This PQQ sets out the information which is required by SSE Plc in order to assess the suitability of potential Applicants in terms of their [technical knowledge and experience, capability/capacity, organisational and financial standing] to meet the requirement</v>
      </c>
      <c r="C4" s="42" t="s">
        <v>143</v>
      </c>
      <c r="D4" s="15"/>
    </row>
    <row r="5" spans="1:9" x14ac:dyDescent="0.25">
      <c r="A5" s="25">
        <v>1.2</v>
      </c>
      <c r="B5" s="5" t="s">
        <v>5</v>
      </c>
      <c r="C5" s="15"/>
      <c r="D5" s="15"/>
    </row>
    <row r="6" spans="1:9" x14ac:dyDescent="0.25">
      <c r="A6" s="25">
        <v>1.21</v>
      </c>
      <c r="B6" s="11" t="str">
        <f>CONCATENATE("To arrive at a Short List of up to ",C6," qualified potential Applicants")</f>
        <v>To arrive at a Short List of up to 5 qualified potential Applicants</v>
      </c>
      <c r="C6" s="42">
        <v>5</v>
      </c>
      <c r="D6" s="15"/>
    </row>
    <row r="7" spans="1:9" x14ac:dyDescent="0.25">
      <c r="A7" s="25">
        <v>1.3</v>
      </c>
      <c r="B7" s="5" t="s">
        <v>6</v>
      </c>
      <c r="C7" s="15"/>
      <c r="D7" s="15"/>
    </row>
    <row r="8" spans="1:9" ht="43.5" x14ac:dyDescent="0.25">
      <c r="A8" s="25">
        <v>1.4</v>
      </c>
      <c r="B8" s="5" t="s">
        <v>69</v>
      </c>
      <c r="C8" s="15"/>
      <c r="D8" s="15"/>
    </row>
    <row r="9" spans="1:9" x14ac:dyDescent="0.25">
      <c r="A9" s="25">
        <v>1.5</v>
      </c>
      <c r="B9" s="6" t="s">
        <v>70</v>
      </c>
      <c r="C9" s="15"/>
      <c r="D9" s="15"/>
    </row>
    <row r="10" spans="1:9" x14ac:dyDescent="0.25">
      <c r="A10" s="25">
        <v>1.6</v>
      </c>
      <c r="B10" s="6" t="s">
        <v>71</v>
      </c>
      <c r="C10" s="15"/>
      <c r="D10" s="15"/>
    </row>
    <row r="11" spans="1:9" x14ac:dyDescent="0.25">
      <c r="A11" s="25">
        <v>1.7</v>
      </c>
      <c r="B11" s="6" t="s">
        <v>74</v>
      </c>
      <c r="C11" s="15"/>
      <c r="D11" s="15"/>
    </row>
    <row r="12" spans="1:9" x14ac:dyDescent="0.25">
      <c r="A12" s="25">
        <v>1.8</v>
      </c>
      <c r="B12" s="3" t="s">
        <v>75</v>
      </c>
      <c r="C12" s="15"/>
      <c r="D12" s="15"/>
    </row>
    <row r="13" spans="1:9" ht="16" thickBot="1" x14ac:dyDescent="0.3">
      <c r="C13" s="15"/>
      <c r="D13" s="15"/>
    </row>
    <row r="14" spans="1:9" ht="19" thickBot="1" x14ac:dyDescent="0.3">
      <c r="A14" s="25">
        <v>2</v>
      </c>
      <c r="B14" s="32" t="s">
        <v>7</v>
      </c>
      <c r="C14" s="30"/>
      <c r="D14" s="31"/>
    </row>
    <row r="15" spans="1:9" ht="29" x14ac:dyDescent="0.25">
      <c r="A15" s="25">
        <v>2.1</v>
      </c>
      <c r="B15" s="7" t="s">
        <v>8</v>
      </c>
      <c r="C15" s="15"/>
      <c r="D15" s="15"/>
    </row>
    <row r="16" spans="1:9" x14ac:dyDescent="0.25">
      <c r="A16" s="25">
        <v>2.2000000000000002</v>
      </c>
      <c r="B16" s="12" t="s">
        <v>9</v>
      </c>
      <c r="C16" s="15"/>
      <c r="D16" s="15"/>
    </row>
    <row r="17" spans="1:6" x14ac:dyDescent="0.25">
      <c r="A17" s="25">
        <v>2.2999999999999998</v>
      </c>
      <c r="B17" s="8" t="str">
        <f>CONCATENATE("The ",C17," agreement(s) will use the terms and conditions of ",D17)</f>
        <v>The Framework  agreement(s) will use the terms and conditions of Supply of services</v>
      </c>
      <c r="C17" s="42" t="s">
        <v>72</v>
      </c>
      <c r="D17" s="42" t="s">
        <v>73</v>
      </c>
    </row>
    <row r="18" spans="1:6" x14ac:dyDescent="0.25">
      <c r="A18" s="25">
        <v>2.4</v>
      </c>
      <c r="B18" s="8" t="str">
        <f>CONCATENATE("The agreement(s) will be for a period of ",C18," with the option for Authority to extend incrementally for up to a further two years")</f>
        <v>The agreement(s) will be for a period of 5 years with the option for Authority to extend incrementally for up to a further two years</v>
      </c>
      <c r="C18" s="42" t="s">
        <v>144</v>
      </c>
      <c r="D18" s="15"/>
    </row>
    <row r="19" spans="1:6" x14ac:dyDescent="0.25">
      <c r="A19" s="25">
        <v>2.6</v>
      </c>
      <c r="B19" s="8" t="s">
        <v>10</v>
      </c>
      <c r="C19" s="15"/>
      <c r="D19" s="15"/>
    </row>
    <row r="20" spans="1:6" x14ac:dyDescent="0.25">
      <c r="A20" s="25">
        <v>2.7</v>
      </c>
      <c r="B20" s="8" t="s">
        <v>11</v>
      </c>
      <c r="C20" s="15"/>
      <c r="D20" s="15"/>
    </row>
    <row r="21" spans="1:6" ht="16" thickBot="1" x14ac:dyDescent="0.3">
      <c r="C21" s="15"/>
      <c r="D21" s="15"/>
    </row>
    <row r="22" spans="1:6" ht="19" thickBot="1" x14ac:dyDescent="0.3">
      <c r="A22" s="25">
        <v>3</v>
      </c>
      <c r="B22" s="32" t="s">
        <v>12</v>
      </c>
      <c r="C22" s="30"/>
      <c r="D22" s="31"/>
    </row>
    <row r="23" spans="1:6" x14ac:dyDescent="0.25">
      <c r="A23" s="25">
        <v>3.1</v>
      </c>
      <c r="B23" s="9" t="s">
        <v>141</v>
      </c>
      <c r="C23" s="15"/>
      <c r="D23" s="15"/>
    </row>
    <row r="24" spans="1:6" x14ac:dyDescent="0.25">
      <c r="A24" s="25">
        <v>3.2</v>
      </c>
      <c r="B24" s="3" t="str">
        <f>CONCATENATE("PQQ Issue date"," - ",C24)</f>
        <v>PQQ Issue date - 22nd November 23</v>
      </c>
      <c r="C24" s="42" t="s">
        <v>145</v>
      </c>
      <c r="D24" s="16"/>
    </row>
    <row r="25" spans="1:6" x14ac:dyDescent="0.25">
      <c r="A25" s="25">
        <v>3.3</v>
      </c>
      <c r="B25" s="3" t="str">
        <f>CONCATENATE("PQQ Return date"," - ",C25)</f>
        <v>PQQ Return date - 3pm 22nd December 23</v>
      </c>
      <c r="C25" s="42" t="s">
        <v>146</v>
      </c>
      <c r="D25" s="17"/>
    </row>
    <row r="26" spans="1:6" x14ac:dyDescent="0.25">
      <c r="A26" s="25">
        <v>3.4</v>
      </c>
      <c r="B26" s="3" t="str">
        <f>CONCATENATE("Evaluation of PQQs completed"," - ",C26)</f>
        <v>Evaluation of PQQs completed - 7th February 24</v>
      </c>
      <c r="C26" s="42" t="s">
        <v>147</v>
      </c>
      <c r="D26" s="17"/>
    </row>
    <row r="27" spans="1:6" x14ac:dyDescent="0.25">
      <c r="A27" s="25">
        <v>3.5</v>
      </c>
      <c r="B27" s="3" t="str">
        <f>CONCATENATE("Invitation to Tender issued to Qualified Applicants"," - ",C27)</f>
        <v>Invitation to Tender issued to Qualified Applicants - 14th February 24</v>
      </c>
      <c r="C27" s="42" t="s">
        <v>148</v>
      </c>
      <c r="D27" s="17"/>
    </row>
    <row r="28" spans="1:6" x14ac:dyDescent="0.25">
      <c r="A28" s="25">
        <v>3.6</v>
      </c>
      <c r="B28" s="3" t="str">
        <f>CONCATENATE("Tender Return Date"," - ",C28)</f>
        <v>Tender Return Date - 3pm 20th March 24</v>
      </c>
      <c r="C28" s="42" t="s">
        <v>149</v>
      </c>
      <c r="D28" s="17"/>
    </row>
    <row r="29" spans="1:6" x14ac:dyDescent="0.25">
      <c r="A29" s="25">
        <v>3.7</v>
      </c>
      <c r="B29" s="3" t="str">
        <f>CONCATENATE("Evaluation of tenders completed"," - ",C29)</f>
        <v>Evaluation of tenders completed - 26th April 24</v>
      </c>
      <c r="C29" s="42" t="s">
        <v>150</v>
      </c>
      <c r="D29" s="17"/>
    </row>
    <row r="30" spans="1:6" x14ac:dyDescent="0.25">
      <c r="A30" s="25">
        <v>3.8</v>
      </c>
      <c r="B30" s="3" t="str">
        <f>CONCATENATE("Alcatel 10 day standstill period"," - ",C30)</f>
        <v>Alcatel 10 day standstill period - 13th - 22nd September 24</v>
      </c>
      <c r="C30" s="42" t="s">
        <v>151</v>
      </c>
      <c r="D30" s="17"/>
    </row>
    <row r="31" spans="1:6" x14ac:dyDescent="0.25">
      <c r="A31" s="25">
        <v>3.9</v>
      </c>
      <c r="B31" s="3" t="str">
        <f>CONCATENATE("Contract Award"," - ",C31)</f>
        <v>Contract Award - 23rd September 24</v>
      </c>
      <c r="C31" s="42" t="s">
        <v>152</v>
      </c>
      <c r="D31" s="17"/>
    </row>
    <row r="32" spans="1:6" ht="16" thickBot="1" x14ac:dyDescent="0.3">
      <c r="C32" s="15"/>
      <c r="D32" s="15"/>
      <c r="E32" s="15"/>
      <c r="F32" s="15"/>
    </row>
    <row r="33" spans="1:6" ht="19" thickBot="1" x14ac:dyDescent="0.3">
      <c r="A33" s="25">
        <v>4</v>
      </c>
      <c r="B33" s="32" t="s">
        <v>13</v>
      </c>
      <c r="C33" s="30"/>
      <c r="D33" s="31"/>
      <c r="E33" s="15"/>
      <c r="F33" s="15"/>
    </row>
    <row r="34" spans="1:6" ht="29" x14ac:dyDescent="0.25">
      <c r="A34" s="25">
        <v>4.0999999999999996</v>
      </c>
      <c r="B34" s="5" t="str">
        <f>CONCATENATE("Recipients are invited to complete the attached PQQ and to submit it,"," together with any requested supporting information, to ",C34," by the due date for return in accordance with the procedures set out in the section below"," entitled “Submission of Completed Pre-Qualification Questionnaires""")</f>
        <v>Recipients are invited to complete the attached PQQ and to submit it, together with any requested supporting information, to SSE Plc by the due date for return in accordance with the procedures set out in the section below entitled “Submission of Completed Pre-Qualification Questionnaires"</v>
      </c>
      <c r="C34" s="42" t="s">
        <v>143</v>
      </c>
      <c r="D34" s="15"/>
      <c r="E34" s="15"/>
      <c r="F34" s="15"/>
    </row>
    <row r="35" spans="1:6" ht="37.4" customHeight="1" x14ac:dyDescent="0.25">
      <c r="A35" s="25">
        <v>4.2</v>
      </c>
      <c r="B35" s="5" t="s">
        <v>14</v>
      </c>
      <c r="C35" s="15"/>
      <c r="D35" s="15"/>
      <c r="E35" s="15"/>
      <c r="F35" s="15"/>
    </row>
    <row r="36" spans="1:6" x14ac:dyDescent="0.25">
      <c r="A36" s="25">
        <v>4.3</v>
      </c>
      <c r="B36" s="5" t="s">
        <v>15</v>
      </c>
      <c r="C36" s="15"/>
      <c r="D36" s="15"/>
      <c r="E36" s="15"/>
      <c r="F36" s="15"/>
    </row>
    <row r="37" spans="1:6" x14ac:dyDescent="0.25">
      <c r="A37" s="25">
        <v>4.4000000000000004</v>
      </c>
      <c r="B37" s="5" t="s">
        <v>16</v>
      </c>
      <c r="C37" s="15"/>
      <c r="D37" s="15"/>
      <c r="E37" s="15"/>
      <c r="F37" s="15"/>
    </row>
    <row r="38" spans="1:6" ht="43.5" x14ac:dyDescent="0.25">
      <c r="A38" s="25">
        <v>4.5</v>
      </c>
      <c r="B38" s="5" t="s">
        <v>17</v>
      </c>
      <c r="C38" s="15"/>
      <c r="D38" s="15"/>
      <c r="E38" s="15"/>
      <c r="F38" s="15"/>
    </row>
    <row r="39" spans="1:6" x14ac:dyDescent="0.25">
      <c r="A39" s="25">
        <v>4.5999999999999996</v>
      </c>
      <c r="B39" s="5" t="str">
        <f>CONCATENATE("Please ensure that any word limits indicated in the PQQ are adhered to and any supporting information to be submitted"," is no more than an accumlated file size of ",C39,"MB")</f>
        <v>Please ensure that any word limits indicated in the PQQ are adhered to and any supporting information to be submitted is no more than an accumlated file size of 10MB</v>
      </c>
      <c r="C39" s="42">
        <v>10</v>
      </c>
      <c r="D39" s="15"/>
      <c r="E39" s="15"/>
      <c r="F39" s="15"/>
    </row>
    <row r="40" spans="1:6" ht="29" x14ac:dyDescent="0.25">
      <c r="A40" s="25">
        <v>4.7</v>
      </c>
      <c r="B40" s="5" t="str">
        <f>CONCATENATE("Failure to provide the required information, make a satisfactory response to any question or supply documentation referred to in responses"," may mean that a potential provider is not invited to participate further."," In the event that none of the responses are deemed satisfactory, ",C40," reserves the right to terminate the procurement event.")</f>
        <v>Failure to provide the required information, make a satisfactory response to any question or supply documentation referred to in responses may mean that a potential provider is not invited to participate further. In the event that none of the responses are deemed satisfactory, SSE Plc reserves the right to terminate the procurement event.</v>
      </c>
      <c r="C40" s="42" t="s">
        <v>143</v>
      </c>
      <c r="D40" s="15"/>
      <c r="E40" s="15"/>
      <c r="F40" s="15"/>
    </row>
    <row r="41" spans="1:6" ht="29" x14ac:dyDescent="0.25">
      <c r="A41" s="25">
        <v>4.8</v>
      </c>
      <c r="B41" s="5" t="str">
        <f>CONCATENATE(C41," shall exclude a bidder from participating in a tender event if they have been convicted of any of the offences prescribed under ",D41,"."," The bidder shall provide a statement confirming whether they have been convicted of any of the offences listed under both the mandatory and discretionary offences.")</f>
        <v>SSE Plc shall exclude a bidder from participating in a tender event if they have been convicted of any of the offences prescribed under [Section 57 of the Public Contracts Regulations 2015]. The bidder shall provide a statement confirming whether they have been convicted of any of the offences listed under both the mandatory and discretionary offences.</v>
      </c>
      <c r="C41" s="42" t="s">
        <v>143</v>
      </c>
      <c r="D41" s="42" t="s">
        <v>76</v>
      </c>
      <c r="E41" s="15"/>
      <c r="F41" s="15"/>
    </row>
    <row r="42" spans="1:6" ht="29" x14ac:dyDescent="0.25">
      <c r="A42" s="25">
        <v>4.9000000000000004</v>
      </c>
      <c r="B42" s="5" t="s">
        <v>18</v>
      </c>
      <c r="C42" s="15"/>
      <c r="D42" s="15"/>
      <c r="E42" s="15"/>
      <c r="F42" s="15"/>
    </row>
    <row r="43" spans="1:6" ht="16" thickBot="1" x14ac:dyDescent="0.3">
      <c r="A43" s="25">
        <v>4.0999999999999996</v>
      </c>
      <c r="B43" s="5" t="s">
        <v>19</v>
      </c>
      <c r="C43" s="15"/>
      <c r="D43" s="15"/>
      <c r="E43" s="15"/>
      <c r="F43" s="15"/>
    </row>
    <row r="44" spans="1:6" ht="19" thickBot="1" x14ac:dyDescent="0.3">
      <c r="A44" s="29">
        <v>5</v>
      </c>
      <c r="B44" s="32" t="s">
        <v>20</v>
      </c>
      <c r="C44" s="30"/>
      <c r="D44" s="31"/>
      <c r="E44" s="15"/>
      <c r="F44" s="15"/>
    </row>
    <row r="45" spans="1:6" x14ac:dyDescent="0.25">
      <c r="A45" s="29">
        <v>5.0999999999999996</v>
      </c>
      <c r="B45" s="8" t="s">
        <v>21</v>
      </c>
      <c r="C45" s="15"/>
      <c r="D45" s="15"/>
      <c r="E45" s="15"/>
      <c r="F45" s="15"/>
    </row>
    <row r="46" spans="1:6" x14ac:dyDescent="0.25">
      <c r="A46" s="29">
        <v>5.2</v>
      </c>
      <c r="B46" s="8" t="s">
        <v>22</v>
      </c>
      <c r="C46" s="15"/>
      <c r="D46" s="15"/>
      <c r="E46" s="15"/>
      <c r="F46" s="15"/>
    </row>
    <row r="47" spans="1:6" x14ac:dyDescent="0.25">
      <c r="A47" s="29"/>
      <c r="B47" s="23" t="s">
        <v>23</v>
      </c>
      <c r="C47" s="15"/>
      <c r="D47" s="15"/>
      <c r="E47" s="15"/>
      <c r="F47" s="15"/>
    </row>
    <row r="48" spans="1:6" x14ac:dyDescent="0.25">
      <c r="B48" s="23" t="s">
        <v>24</v>
      </c>
      <c r="C48" s="15"/>
      <c r="D48" s="15"/>
      <c r="E48" s="15"/>
      <c r="F48" s="15"/>
    </row>
    <row r="49" spans="1:6" x14ac:dyDescent="0.25">
      <c r="B49" s="23" t="s">
        <v>25</v>
      </c>
      <c r="C49" s="15"/>
      <c r="D49" s="15"/>
      <c r="E49" s="15"/>
      <c r="F49" s="15"/>
    </row>
    <row r="50" spans="1:6" x14ac:dyDescent="0.25">
      <c r="B50" s="23" t="s">
        <v>26</v>
      </c>
      <c r="C50" s="15"/>
      <c r="D50" s="15"/>
      <c r="E50" s="15"/>
      <c r="F50" s="15"/>
    </row>
    <row r="51" spans="1:6" x14ac:dyDescent="0.25">
      <c r="B51" s="23" t="s">
        <v>27</v>
      </c>
      <c r="C51" s="15"/>
      <c r="D51" s="15"/>
      <c r="E51" s="15"/>
      <c r="F51" s="15"/>
    </row>
    <row r="52" spans="1:6" x14ac:dyDescent="0.25">
      <c r="B52" s="24" t="s">
        <v>28</v>
      </c>
      <c r="C52" s="15"/>
      <c r="D52" s="15"/>
      <c r="E52" s="15"/>
      <c r="F52" s="15"/>
    </row>
    <row r="53" spans="1:6" x14ac:dyDescent="0.25">
      <c r="A53" s="25">
        <v>5.3</v>
      </c>
      <c r="B53" s="3" t="s">
        <v>29</v>
      </c>
      <c r="C53" s="15"/>
      <c r="D53" s="15"/>
      <c r="E53" s="15"/>
      <c r="F53" s="15"/>
    </row>
    <row r="54" spans="1:6" ht="29" x14ac:dyDescent="0.25">
      <c r="A54" s="25">
        <v>5.4</v>
      </c>
      <c r="B54" s="6" t="str">
        <f>CONCATENATE(C54," expressly reserves the right to require a potential Applicant to provide additional information supplementing ","or clarifying any of the information provided in response to the requests set out in the PQQ.",C54," may seek independent financial and market advice to validate information declared, or to assist in the evaluation.")</f>
        <v>SSE Plc expressly reserves the right to require a potential Applicant to provide additional information supplementing or clarifying any of the information provided in response to the requests set out in the PQQ.SSE Plc may seek independent financial and market advice to validate information declared, or to assist in the evaluation.</v>
      </c>
      <c r="C54" s="42" t="s">
        <v>143</v>
      </c>
      <c r="D54" s="15"/>
      <c r="E54" s="15"/>
      <c r="F54" s="15"/>
    </row>
    <row r="55" spans="1:6" ht="29" x14ac:dyDescent="0.25">
      <c r="A55" s="25">
        <v>5.5</v>
      </c>
      <c r="B55" s="6" t="s">
        <v>30</v>
      </c>
      <c r="C55"/>
      <c r="D55" s="15"/>
      <c r="E55" s="15"/>
      <c r="F55" s="15"/>
    </row>
    <row r="56" spans="1:6" ht="29" x14ac:dyDescent="0.25">
      <c r="A56" s="25">
        <v>5.6</v>
      </c>
      <c r="B56" s="5" t="str">
        <f>CONCATENATE("In the case where the error of misrepresentation is not discovered until after the contract is awarded, ",C56," reserves the right to terminate the contract and all costs incurred by ",C56," as a result of the termination shall be recoverable from the provider under the contract.")</f>
        <v>In the case where the error of misrepresentation is not discovered until after the contract is awarded, SSE Plc reserves the right to terminate the contract and all costs incurred by SSE Plc as a result of the termination shall be recoverable from the provider under the contract.</v>
      </c>
      <c r="C56" s="42" t="s">
        <v>143</v>
      </c>
      <c r="D56" s="15"/>
      <c r="E56" s="15"/>
      <c r="F56" s="15"/>
    </row>
    <row r="57" spans="1:6" ht="16" thickBot="1" x14ac:dyDescent="0.3">
      <c r="A57" s="26"/>
      <c r="C57" s="15"/>
      <c r="D57" s="15"/>
      <c r="E57" s="15"/>
      <c r="F57" s="15"/>
    </row>
    <row r="58" spans="1:6" ht="19" thickBot="1" x14ac:dyDescent="0.3">
      <c r="A58" s="26">
        <v>6</v>
      </c>
      <c r="B58" s="32" t="s">
        <v>31</v>
      </c>
      <c r="C58" s="30"/>
      <c r="D58" s="31"/>
      <c r="E58" s="15"/>
      <c r="F58" s="15"/>
    </row>
    <row r="59" spans="1:6" ht="29" x14ac:dyDescent="0.25">
      <c r="A59" s="29">
        <v>6.1</v>
      </c>
      <c r="B59" s="9" t="str">
        <f>CONCATENATE("Any Queries and/or requests for clarification in respect of the PQQ should be addressed to ",C59," nominated contact – ",D59," via System Communication and must be received at least 5 working days prior to the closing date for responses to the pre-qualification questionnaire.")</f>
        <v>Any Queries and/or requests for clarification in respect of the PQQ should be addressed to SSE Plc nominated contact – Stephanie McAteer via System Communication and must be received at least 5 working days prior to the closing date for responses to the pre-qualification questionnaire.</v>
      </c>
      <c r="C59" s="42" t="s">
        <v>143</v>
      </c>
      <c r="D59" s="42" t="s">
        <v>153</v>
      </c>
      <c r="E59" s="15"/>
      <c r="F59" s="15"/>
    </row>
    <row r="60" spans="1:6" ht="29" x14ac:dyDescent="0.25">
      <c r="A60" s="29">
        <v>6.2</v>
      </c>
      <c r="B60" s="5" t="str">
        <f>CONCATENATE("After such time, ",C60," cannot guarantee a response to the query/clarification. ",C60," will ensure that all relevant queries and responses or clarifications made during the pre-qualification process are made available to all Applicants during the process although the querying/clarifying party will not be disclosed.")</f>
        <v>After such time, SSE Plc cannot guarantee a response to the query/clarification. SSE Plc will ensure that all relevant queries and responses or clarifications made during the pre-qualification process are made available to all Applicants during the process although the querying/clarifying party will not be disclosed.</v>
      </c>
      <c r="C60" s="42" t="s">
        <v>143</v>
      </c>
      <c r="D60" s="15"/>
      <c r="E60" s="15"/>
      <c r="F60" s="15"/>
    </row>
    <row r="61" spans="1:6" x14ac:dyDescent="0.25">
      <c r="A61" s="25">
        <v>6.3</v>
      </c>
      <c r="B61" s="5" t="str">
        <f>CONCATENATE("No approach of any kind in connection with this PQQ should be made to any other person within or associated with ",C61)</f>
        <v>No approach of any kind in connection with this PQQ should be made to any other person within or associated with SSE Plc</v>
      </c>
      <c r="C61" s="42" t="s">
        <v>143</v>
      </c>
      <c r="D61" s="15"/>
      <c r="E61" s="15"/>
      <c r="F61" s="15"/>
    </row>
    <row r="62" spans="1:6" x14ac:dyDescent="0.25">
      <c r="A62" s="25">
        <v>6.4</v>
      </c>
      <c r="B62" s="5" t="s">
        <v>32</v>
      </c>
      <c r="C62" s="15"/>
      <c r="D62" s="15"/>
      <c r="E62" s="15"/>
      <c r="F62" s="15"/>
    </row>
    <row r="63" spans="1:6" ht="16" thickBot="1" x14ac:dyDescent="0.3">
      <c r="C63" s="15"/>
      <c r="D63" s="15"/>
      <c r="E63" s="15"/>
      <c r="F63" s="15"/>
    </row>
    <row r="64" spans="1:6" ht="19" thickBot="1" x14ac:dyDescent="0.3">
      <c r="A64" s="25">
        <v>7</v>
      </c>
      <c r="B64" s="32" t="s">
        <v>33</v>
      </c>
      <c r="C64" s="30"/>
      <c r="D64" s="31"/>
      <c r="E64" s="15"/>
      <c r="F64" s="15"/>
    </row>
    <row r="65" spans="1:6" x14ac:dyDescent="0.25">
      <c r="A65" s="25">
        <v>7.1</v>
      </c>
      <c r="B65" s="10" t="str">
        <f>CONCATENATE("The completed PQQ is to be returned to ",C65," via the Procurement System ",D65,)</f>
        <v>The completed PQQ is to be returned to Stephanie McAteer via the Procurement System Jaggaer</v>
      </c>
      <c r="C65" s="42" t="s">
        <v>153</v>
      </c>
      <c r="D65" s="42" t="s">
        <v>77</v>
      </c>
      <c r="E65" s="15"/>
      <c r="F65" s="15"/>
    </row>
    <row r="66" spans="1:6" x14ac:dyDescent="0.25">
      <c r="A66" s="25">
        <v>7.2</v>
      </c>
      <c r="B66" s="10" t="str">
        <f>CONCATENATE("The responses must be sent to ",C66," no later than ",D66," in the form described above.")</f>
        <v>The responses must be sent to SSE Plc no later than 3pm on the 22nd of December 23 in the form described above.</v>
      </c>
      <c r="C66" s="42" t="s">
        <v>143</v>
      </c>
      <c r="D66" s="42" t="s">
        <v>154</v>
      </c>
      <c r="E66" s="15"/>
      <c r="F66" s="15"/>
    </row>
    <row r="67" spans="1:6" x14ac:dyDescent="0.25">
      <c r="A67" s="25">
        <v>7.3</v>
      </c>
      <c r="B67" s="10" t="s">
        <v>34</v>
      </c>
      <c r="C67" s="15"/>
      <c r="D67" s="15"/>
      <c r="E67" s="15"/>
      <c r="F67" s="15"/>
    </row>
    <row r="68" spans="1:6" ht="16" thickBot="1" x14ac:dyDescent="0.3">
      <c r="C68" s="15"/>
      <c r="D68" s="15"/>
      <c r="E68" s="15"/>
      <c r="F68" s="15"/>
    </row>
    <row r="69" spans="1:6" ht="19" thickBot="1" x14ac:dyDescent="0.3">
      <c r="A69" s="25">
        <v>8</v>
      </c>
      <c r="B69" s="32" t="s">
        <v>35</v>
      </c>
      <c r="C69" s="30"/>
      <c r="D69" s="31"/>
      <c r="E69" s="15"/>
      <c r="F69" s="15"/>
    </row>
    <row r="70" spans="1:6" x14ac:dyDescent="0.25">
      <c r="A70" s="25">
        <v>8.1</v>
      </c>
      <c r="B70" s="6" t="str">
        <f>CONCATENATE(C70," may disqualify any potential Applicant who fails to comply with the requirements detailed in this Instruction Sheet.")</f>
        <v>SSE Plc may disqualify any potential Applicant who fails to comply with the requirements detailed in this Instruction Sheet.</v>
      </c>
      <c r="C70" s="42" t="s">
        <v>143</v>
      </c>
      <c r="D70" s="15"/>
      <c r="E70" s="15"/>
      <c r="F70" s="15"/>
    </row>
    <row r="71" spans="1:6" x14ac:dyDescent="0.25">
      <c r="A71" s="25">
        <v>8.1999999999999993</v>
      </c>
      <c r="B71" s="11" t="str">
        <f>CONCATENATE("All responses of those Applicants not disqualified will be evaluated according to predetermined criteria to arrive at a Short List of up to ",C71," to be considered for the Tender Stage")</f>
        <v>All responses of those Applicants not disqualified will be evaluated according to predetermined criteria to arrive at a Short List of up to 5 to be considered for the Tender Stage</v>
      </c>
      <c r="C71" s="42">
        <v>5</v>
      </c>
      <c r="D71" s="15"/>
      <c r="E71" s="15"/>
      <c r="F71" s="15"/>
    </row>
    <row r="72" spans="1:6" ht="29" x14ac:dyDescent="0.25">
      <c r="A72" s="25">
        <v>8.3000000000000007</v>
      </c>
      <c r="B72" s="8" t="s">
        <v>36</v>
      </c>
      <c r="C72" s="15"/>
      <c r="D72" s="15"/>
      <c r="E72" s="15"/>
      <c r="F72" s="15"/>
    </row>
    <row r="73" spans="1:6" x14ac:dyDescent="0.25">
      <c r="A73" s="25">
        <v>8.4</v>
      </c>
      <c r="B73" s="5" t="str">
        <f>CONCATENATE("It is intended to ",C73," Applicants on the basis of information provided in response to this questionnaire including assessment of the following criteria")</f>
        <v>It is intended to Shortlist Applicants on the basis of information provided in response to this questionnaire including assessment of the following criteria</v>
      </c>
      <c r="C73" s="42" t="s">
        <v>37</v>
      </c>
      <c r="D73" s="15"/>
      <c r="E73" s="15"/>
      <c r="F73" s="15"/>
    </row>
    <row r="74" spans="1:6" x14ac:dyDescent="0.25">
      <c r="B74" s="23" t="s">
        <v>38</v>
      </c>
      <c r="C74" s="15"/>
      <c r="D74" s="15"/>
      <c r="E74" s="15"/>
      <c r="F74" s="15"/>
    </row>
    <row r="75" spans="1:6" x14ac:dyDescent="0.25">
      <c r="B75" s="23" t="s">
        <v>39</v>
      </c>
      <c r="C75" s="15"/>
      <c r="D75" s="15"/>
      <c r="E75" s="15"/>
      <c r="F75" s="15"/>
    </row>
    <row r="76" spans="1:6" x14ac:dyDescent="0.25">
      <c r="B76" s="23" t="s">
        <v>40</v>
      </c>
      <c r="C76" s="15"/>
      <c r="D76" s="15"/>
      <c r="E76" s="15"/>
      <c r="F76" s="15"/>
    </row>
    <row r="77" spans="1:6" x14ac:dyDescent="0.25">
      <c r="A77" s="25">
        <v>8.5</v>
      </c>
      <c r="B77" s="6" t="s">
        <v>41</v>
      </c>
      <c r="C77" s="15"/>
      <c r="D77" s="15"/>
      <c r="E77" s="15"/>
      <c r="F77" s="15"/>
    </row>
    <row r="78" spans="1:6" ht="29" x14ac:dyDescent="0.25">
      <c r="A78" s="25">
        <v>8.6</v>
      </c>
      <c r="B78" s="5" t="s">
        <v>42</v>
      </c>
      <c r="C78" s="15"/>
      <c r="D78" s="15"/>
      <c r="E78" s="15"/>
      <c r="F78" s="15"/>
    </row>
    <row r="79" spans="1:6" ht="29" x14ac:dyDescent="0.25">
      <c r="A79" s="25">
        <v>8.6999999999999993</v>
      </c>
      <c r="B79" s="6" t="s">
        <v>43</v>
      </c>
      <c r="C79" s="15"/>
      <c r="D79" s="15"/>
      <c r="E79" s="15"/>
      <c r="F79" s="15"/>
    </row>
    <row r="80" spans="1:6" x14ac:dyDescent="0.25">
      <c r="B80"/>
      <c r="C80" s="15"/>
      <c r="D80" s="15"/>
      <c r="E80" s="15"/>
      <c r="F80" s="15"/>
    </row>
    <row r="81" spans="1:7" ht="18.5" x14ac:dyDescent="0.25">
      <c r="A81" s="25">
        <v>9</v>
      </c>
      <c r="B81" s="33" t="s">
        <v>44</v>
      </c>
      <c r="C81" s="4"/>
      <c r="D81" s="4"/>
      <c r="E81" s="15"/>
      <c r="F81" s="15"/>
    </row>
    <row r="82" spans="1:7" s="47" customFormat="1" ht="18.5" x14ac:dyDescent="0.35">
      <c r="A82" s="43"/>
      <c r="B82" s="44" t="s">
        <v>45</v>
      </c>
      <c r="C82" s="45"/>
      <c r="D82" s="45"/>
      <c r="E82" s="45"/>
      <c r="F82" s="45"/>
      <c r="G82" s="46"/>
    </row>
    <row r="83" spans="1:7" s="47" customFormat="1" ht="18.5" x14ac:dyDescent="0.35">
      <c r="A83" s="43"/>
      <c r="B83" s="44" t="s">
        <v>46</v>
      </c>
      <c r="C83" s="45"/>
      <c r="D83" s="45"/>
      <c r="E83" s="45"/>
      <c r="F83" s="45"/>
      <c r="G83" s="46"/>
    </row>
    <row r="84" spans="1:7" s="47" customFormat="1" ht="18.5" x14ac:dyDescent="0.35">
      <c r="A84" s="43"/>
      <c r="B84" s="48" t="s">
        <v>47</v>
      </c>
      <c r="C84" s="45"/>
      <c r="D84" s="45"/>
      <c r="E84" s="45"/>
      <c r="F84" s="45"/>
      <c r="G84" s="46"/>
    </row>
    <row r="85" spans="1:7" s="19" customFormat="1" x14ac:dyDescent="0.25">
      <c r="A85" s="27"/>
      <c r="B85" s="18"/>
      <c r="C85" s="15"/>
      <c r="D85" s="15"/>
      <c r="E85" s="15"/>
      <c r="F85" s="15"/>
    </row>
    <row r="86" spans="1:7" s="19" customFormat="1" x14ac:dyDescent="0.25">
      <c r="A86" s="27"/>
      <c r="B86" s="18"/>
      <c r="C86" s="15"/>
      <c r="D86" s="15"/>
      <c r="E86" s="15"/>
      <c r="F86" s="15"/>
    </row>
    <row r="87" spans="1:7" s="19" customFormat="1" x14ac:dyDescent="0.25">
      <c r="A87" s="27"/>
      <c r="B87" s="20"/>
      <c r="C87" s="15"/>
      <c r="D87" s="15"/>
      <c r="E87" s="15"/>
      <c r="F87" s="15"/>
    </row>
    <row r="88" spans="1:7" s="19" customFormat="1" x14ac:dyDescent="0.25">
      <c r="A88" s="27"/>
      <c r="B88" s="18"/>
      <c r="C88" s="15"/>
      <c r="D88" s="15"/>
      <c r="E88" s="15"/>
      <c r="F88" s="15"/>
    </row>
    <row r="89" spans="1:7" s="19" customFormat="1" x14ac:dyDescent="0.25">
      <c r="A89" s="27"/>
      <c r="B89" s="18"/>
      <c r="C89" s="15"/>
      <c r="D89" s="15"/>
      <c r="E89" s="15"/>
      <c r="F89" s="15"/>
    </row>
    <row r="90" spans="1:7" s="19" customFormat="1" x14ac:dyDescent="0.25">
      <c r="A90" s="27"/>
      <c r="B90" s="18"/>
      <c r="C90" s="15"/>
      <c r="D90" s="15"/>
      <c r="E90" s="15"/>
      <c r="F90" s="15"/>
    </row>
    <row r="91" spans="1:7" s="19" customFormat="1" x14ac:dyDescent="0.25">
      <c r="A91" s="27"/>
      <c r="B91" s="18"/>
      <c r="C91" s="15"/>
      <c r="D91" s="15"/>
      <c r="E91" s="15"/>
      <c r="F91" s="15"/>
    </row>
    <row r="92" spans="1:7" s="19" customFormat="1" x14ac:dyDescent="0.25">
      <c r="A92" s="27"/>
      <c r="B92" s="18"/>
      <c r="C92" s="15"/>
      <c r="D92" s="15"/>
      <c r="E92" s="15"/>
      <c r="F92" s="15"/>
    </row>
    <row r="93" spans="1:7" s="19" customFormat="1" x14ac:dyDescent="0.25">
      <c r="A93" s="27"/>
      <c r="B93" s="18"/>
      <c r="C93" s="15"/>
      <c r="D93" s="15"/>
      <c r="E93" s="15"/>
      <c r="F93" s="15"/>
    </row>
    <row r="94" spans="1:7" s="19" customFormat="1" x14ac:dyDescent="0.25">
      <c r="A94" s="27"/>
      <c r="B94" s="18"/>
      <c r="C94" s="15"/>
      <c r="D94" s="15"/>
      <c r="E94" s="15"/>
      <c r="F94" s="15"/>
    </row>
    <row r="95" spans="1:7" s="19" customFormat="1" x14ac:dyDescent="0.25">
      <c r="A95" s="27"/>
      <c r="B95" s="18"/>
      <c r="C95" s="15"/>
      <c r="D95" s="15"/>
      <c r="E95" s="15"/>
      <c r="F95" s="15"/>
    </row>
    <row r="96" spans="1:7" s="19" customFormat="1" x14ac:dyDescent="0.25">
      <c r="A96" s="27"/>
      <c r="B96" s="18"/>
      <c r="C96" s="15"/>
      <c r="D96" s="15"/>
      <c r="E96" s="15"/>
      <c r="F96" s="15"/>
    </row>
    <row r="97" spans="1:6" s="19" customFormat="1" x14ac:dyDescent="0.25">
      <c r="A97" s="27"/>
      <c r="B97" s="18"/>
      <c r="C97" s="15"/>
      <c r="D97" s="15"/>
      <c r="E97" s="15"/>
      <c r="F97" s="15"/>
    </row>
    <row r="98" spans="1:6" s="19" customFormat="1" x14ac:dyDescent="0.25">
      <c r="A98" s="27"/>
      <c r="B98" s="18"/>
      <c r="C98" s="21"/>
      <c r="D98" s="22"/>
    </row>
    <row r="99" spans="1:6" s="19" customFormat="1" x14ac:dyDescent="0.25">
      <c r="A99" s="27"/>
      <c r="B99" s="18"/>
      <c r="C99" s="21"/>
      <c r="D99" s="22"/>
    </row>
    <row r="100" spans="1:6" s="19" customFormat="1" x14ac:dyDescent="0.25">
      <c r="A100" s="27"/>
      <c r="B100" s="18"/>
      <c r="C100" s="21"/>
      <c r="D100" s="22"/>
    </row>
    <row r="101" spans="1:6" s="19" customFormat="1" x14ac:dyDescent="0.25">
      <c r="A101" s="27"/>
      <c r="B101" s="18"/>
      <c r="C101" s="21"/>
      <c r="D101" s="22"/>
    </row>
  </sheetData>
  <mergeCells count="2">
    <mergeCell ref="C3:D3"/>
    <mergeCell ref="A1:I1"/>
  </mergeCells>
  <phoneticPr fontId="0" type="noConversion"/>
  <dataValidations count="2">
    <dataValidation type="list" allowBlank="1" showInputMessage="1" showErrorMessage="1" sqref="D41" xr:uid="{1DC362F7-C9BD-4857-AA52-4986D9F77FF5}">
      <formula1>"[Select],[Section 57 of the Public Contracts Regulations 2015],[Section 58 Public Contracts (Scotland) Regulations 2015],[As allowed for under the Utility Contract Regulations 2016],[As allowed for under the Utility Contracts Regulations (Scotland) 2016]"</formula1>
    </dataValidation>
    <dataValidation type="list" allowBlank="1" showInputMessage="1" showErrorMessage="1" sqref="C73" xr:uid="{D6BE6EA2-C43B-4739-941E-8EDD57645D9A}">
      <formula1>"Shortlist,PreQualify"</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C792-3F0B-4F28-82E8-73D9BFF8D88F}">
  <dimension ref="A1:G34"/>
  <sheetViews>
    <sheetView zoomScaleNormal="100" workbookViewId="0">
      <selection activeCell="A5" sqref="A5:C5"/>
    </sheetView>
  </sheetViews>
  <sheetFormatPr defaultColWidth="0" defaultRowHeight="12.5" x14ac:dyDescent="0.25"/>
  <cols>
    <col min="1" max="1" width="22.54296875" style="1" customWidth="1"/>
    <col min="2" max="2" width="18.54296875" style="1" customWidth="1"/>
    <col min="3" max="3" width="114.54296875" style="1" bestFit="1" customWidth="1"/>
    <col min="4" max="4" width="9.453125" style="34" customWidth="1"/>
    <col min="5" max="7" width="9.453125" style="35" customWidth="1"/>
    <col min="8" max="16384" width="9.453125" style="2" hidden="1"/>
  </cols>
  <sheetData>
    <row r="1" spans="1:4" s="35" customFormat="1" x14ac:dyDescent="0.25">
      <c r="A1" s="34"/>
      <c r="B1" s="34"/>
      <c r="C1" s="34"/>
      <c r="D1" s="34"/>
    </row>
    <row r="2" spans="1:4" s="35" customFormat="1" x14ac:dyDescent="0.25">
      <c r="A2" s="34"/>
      <c r="B2" s="34"/>
      <c r="C2" s="34"/>
      <c r="D2" s="34"/>
    </row>
    <row r="3" spans="1:4" ht="18.5" x14ac:dyDescent="0.25">
      <c r="A3" s="33" t="s">
        <v>48</v>
      </c>
      <c r="B3" s="72" t="s">
        <v>156</v>
      </c>
      <c r="C3" s="73"/>
    </row>
    <row r="4" spans="1:4" ht="18.5" x14ac:dyDescent="0.25">
      <c r="A4" s="33" t="s">
        <v>49</v>
      </c>
      <c r="B4" s="72">
        <v>5165</v>
      </c>
      <c r="C4" s="73"/>
    </row>
    <row r="5" spans="1:4" ht="13" x14ac:dyDescent="0.25">
      <c r="A5" s="74" t="s">
        <v>50</v>
      </c>
      <c r="B5" s="75"/>
      <c r="C5" s="76"/>
    </row>
    <row r="6" spans="1:4" ht="13" x14ac:dyDescent="0.25">
      <c r="A6" s="40" t="s">
        <v>51</v>
      </c>
      <c r="B6" s="40" t="s">
        <v>52</v>
      </c>
      <c r="C6" s="41" t="s">
        <v>53</v>
      </c>
    </row>
    <row r="7" spans="1:4" ht="54" customHeight="1" x14ac:dyDescent="0.25">
      <c r="A7" s="38">
        <v>0</v>
      </c>
      <c r="B7" s="38" t="s">
        <v>54</v>
      </c>
      <c r="C7" s="36" t="s">
        <v>55</v>
      </c>
    </row>
    <row r="8" spans="1:4" ht="54" customHeight="1" x14ac:dyDescent="0.25">
      <c r="A8" s="38">
        <v>25</v>
      </c>
      <c r="B8" s="38" t="s">
        <v>56</v>
      </c>
      <c r="C8" s="36" t="s">
        <v>57</v>
      </c>
    </row>
    <row r="9" spans="1:4" ht="54" customHeight="1" x14ac:dyDescent="0.25">
      <c r="A9" s="38">
        <v>50</v>
      </c>
      <c r="B9" s="38" t="s">
        <v>155</v>
      </c>
      <c r="C9" s="36" t="s">
        <v>58</v>
      </c>
    </row>
    <row r="10" spans="1:4" ht="54" customHeight="1" x14ac:dyDescent="0.25">
      <c r="A10" s="38">
        <v>75</v>
      </c>
      <c r="B10" s="38" t="s">
        <v>59</v>
      </c>
      <c r="C10" s="37" t="s">
        <v>60</v>
      </c>
    </row>
    <row r="11" spans="1:4" ht="54" customHeight="1" x14ac:dyDescent="0.25">
      <c r="A11" s="38">
        <v>100</v>
      </c>
      <c r="B11" s="38" t="s">
        <v>61</v>
      </c>
      <c r="C11" s="37" t="s">
        <v>62</v>
      </c>
    </row>
    <row r="12" spans="1:4" s="35" customFormat="1" ht="13" x14ac:dyDescent="0.3">
      <c r="A12" s="39"/>
      <c r="B12" s="39"/>
      <c r="C12" s="39"/>
      <c r="D12" s="34"/>
    </row>
    <row r="13" spans="1:4" s="35" customFormat="1" x14ac:dyDescent="0.25">
      <c r="A13" s="34"/>
      <c r="B13" s="34"/>
      <c r="C13" s="34"/>
      <c r="D13" s="34"/>
    </row>
    <row r="14" spans="1:4" s="35" customFormat="1" x14ac:dyDescent="0.25">
      <c r="A14" s="34"/>
      <c r="B14" s="34"/>
      <c r="C14" s="34"/>
      <c r="D14" s="34"/>
    </row>
    <row r="15" spans="1:4" s="35" customFormat="1" x14ac:dyDescent="0.25">
      <c r="A15" s="34"/>
      <c r="B15" s="34"/>
      <c r="C15" s="34"/>
      <c r="D15" s="34"/>
    </row>
    <row r="16" spans="1:4" s="35" customFormat="1" x14ac:dyDescent="0.25">
      <c r="A16" s="34"/>
      <c r="B16" s="34"/>
      <c r="C16" s="34"/>
      <c r="D16" s="34"/>
    </row>
    <row r="17" spans="1:4" s="35" customFormat="1" x14ac:dyDescent="0.25">
      <c r="A17" s="34"/>
      <c r="B17" s="34"/>
      <c r="C17" s="34"/>
      <c r="D17" s="34"/>
    </row>
    <row r="18" spans="1:4" s="35" customFormat="1" x14ac:dyDescent="0.25">
      <c r="A18" s="34"/>
      <c r="B18" s="34"/>
      <c r="C18" s="34"/>
      <c r="D18" s="34"/>
    </row>
    <row r="19" spans="1:4" s="35" customFormat="1" x14ac:dyDescent="0.25">
      <c r="A19" s="34"/>
      <c r="B19" s="34"/>
      <c r="C19" s="34"/>
      <c r="D19" s="34"/>
    </row>
    <row r="20" spans="1:4" s="35" customFormat="1" x14ac:dyDescent="0.25">
      <c r="A20" s="34"/>
      <c r="B20" s="34"/>
      <c r="C20" s="34"/>
      <c r="D20" s="34"/>
    </row>
    <row r="21" spans="1:4" s="35" customFormat="1" x14ac:dyDescent="0.25">
      <c r="A21" s="34"/>
      <c r="B21" s="34"/>
      <c r="C21" s="34"/>
      <c r="D21" s="34"/>
    </row>
    <row r="22" spans="1:4" s="35" customFormat="1" x14ac:dyDescent="0.25">
      <c r="A22" s="34"/>
      <c r="B22" s="34"/>
      <c r="C22" s="34"/>
      <c r="D22" s="34"/>
    </row>
    <row r="23" spans="1:4" s="35" customFormat="1" x14ac:dyDescent="0.25">
      <c r="A23" s="34"/>
      <c r="B23" s="34"/>
      <c r="C23" s="34"/>
      <c r="D23" s="34"/>
    </row>
    <row r="24" spans="1:4" s="35" customFormat="1" x14ac:dyDescent="0.25">
      <c r="A24" s="34"/>
      <c r="B24" s="34"/>
      <c r="C24" s="34"/>
      <c r="D24" s="34"/>
    </row>
    <row r="25" spans="1:4" s="35" customFormat="1" x14ac:dyDescent="0.25">
      <c r="A25" s="34"/>
      <c r="B25" s="34"/>
      <c r="C25" s="34"/>
      <c r="D25" s="34"/>
    </row>
    <row r="26" spans="1:4" s="35" customFormat="1" x14ac:dyDescent="0.25">
      <c r="A26" s="34"/>
      <c r="B26" s="34"/>
      <c r="C26" s="34"/>
      <c r="D26" s="34"/>
    </row>
    <row r="27" spans="1:4" s="35" customFormat="1" x14ac:dyDescent="0.25">
      <c r="A27" s="34"/>
      <c r="B27" s="34"/>
      <c r="C27" s="34"/>
      <c r="D27" s="34"/>
    </row>
    <row r="28" spans="1:4" s="35" customFormat="1" x14ac:dyDescent="0.25">
      <c r="A28" s="34"/>
      <c r="B28" s="34"/>
      <c r="C28" s="34"/>
      <c r="D28" s="34"/>
    </row>
    <row r="29" spans="1:4" s="35" customFormat="1" x14ac:dyDescent="0.25">
      <c r="A29" s="34"/>
      <c r="B29" s="34"/>
      <c r="C29" s="34"/>
      <c r="D29" s="34"/>
    </row>
    <row r="30" spans="1:4" s="35" customFormat="1" x14ac:dyDescent="0.25">
      <c r="A30" s="34"/>
      <c r="B30" s="34"/>
      <c r="C30" s="34"/>
      <c r="D30" s="34"/>
    </row>
    <row r="31" spans="1:4" s="35" customFormat="1" x14ac:dyDescent="0.25">
      <c r="A31" s="34"/>
      <c r="B31" s="34"/>
      <c r="C31" s="34"/>
      <c r="D31" s="34"/>
    </row>
    <row r="32" spans="1:4" s="35" customFormat="1" x14ac:dyDescent="0.25">
      <c r="A32" s="34"/>
      <c r="B32" s="34"/>
      <c r="C32" s="34"/>
      <c r="D32" s="34"/>
    </row>
    <row r="33" spans="1:4" s="35" customFormat="1" x14ac:dyDescent="0.25">
      <c r="A33" s="34"/>
      <c r="B33" s="34"/>
      <c r="C33" s="34"/>
      <c r="D33" s="34"/>
    </row>
    <row r="34" spans="1:4" s="35" customFormat="1" x14ac:dyDescent="0.25">
      <c r="A34" s="34"/>
      <c r="B34" s="34"/>
      <c r="C34" s="34"/>
      <c r="D34" s="34"/>
    </row>
  </sheetData>
  <sheetProtection selectLockedCells="1"/>
  <mergeCells count="3">
    <mergeCell ref="B3:C3"/>
    <mergeCell ref="B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5952-6DA6-4E1A-9FEF-8E206F96635A}">
  <dimension ref="A1:M81"/>
  <sheetViews>
    <sheetView tabSelected="1" topLeftCell="A34" workbookViewId="0">
      <selection activeCell="L81" sqref="L81"/>
    </sheetView>
  </sheetViews>
  <sheetFormatPr defaultRowHeight="12.5" x14ac:dyDescent="0.25"/>
  <cols>
    <col min="2" max="2" width="26.26953125" customWidth="1"/>
    <col min="3" max="3" width="26" customWidth="1"/>
    <col min="4" max="4" width="50" customWidth="1"/>
    <col min="5" max="5" width="18" customWidth="1"/>
    <col min="6" max="6" width="12" customWidth="1"/>
    <col min="7" max="7" width="20" customWidth="1"/>
    <col min="8" max="8" width="12" customWidth="1"/>
    <col min="9" max="13" width="16" customWidth="1"/>
  </cols>
  <sheetData>
    <row r="1" spans="1:13" ht="14" x14ac:dyDescent="0.25">
      <c r="B1" s="50" t="s">
        <v>125</v>
      </c>
      <c r="C1" s="50" t="s">
        <v>126</v>
      </c>
    </row>
    <row r="2" spans="1:13" ht="14.5" x14ac:dyDescent="0.35">
      <c r="B2" s="51" t="s">
        <v>127</v>
      </c>
      <c r="C2" s="51" t="s">
        <v>63</v>
      </c>
      <c r="D2" s="51" t="s">
        <v>99</v>
      </c>
      <c r="E2" s="52"/>
      <c r="F2" s="52"/>
      <c r="G2" s="52"/>
      <c r="H2" s="52"/>
      <c r="I2" s="52"/>
      <c r="J2" s="52"/>
      <c r="K2" s="52"/>
      <c r="L2" s="52"/>
      <c r="M2" s="52"/>
    </row>
    <row r="3" spans="1:13" ht="56" x14ac:dyDescent="0.25">
      <c r="B3" s="51" t="s">
        <v>79</v>
      </c>
      <c r="C3" s="53" t="s">
        <v>82</v>
      </c>
      <c r="D3" s="53" t="s">
        <v>83</v>
      </c>
      <c r="E3" s="53" t="s">
        <v>84</v>
      </c>
      <c r="F3" s="53" t="s">
        <v>85</v>
      </c>
      <c r="G3" s="53" t="s">
        <v>86</v>
      </c>
      <c r="H3" s="53" t="s">
        <v>87</v>
      </c>
      <c r="I3" s="53" t="s">
        <v>88</v>
      </c>
      <c r="J3" s="53" t="s">
        <v>89</v>
      </c>
      <c r="K3" s="53" t="s">
        <v>90</v>
      </c>
      <c r="L3" s="53" t="s">
        <v>91</v>
      </c>
      <c r="M3" s="53" t="s">
        <v>92</v>
      </c>
    </row>
    <row r="4" spans="1:13" ht="28" x14ac:dyDescent="0.25">
      <c r="B4" s="53" t="s">
        <v>93</v>
      </c>
      <c r="C4" s="53" t="s">
        <v>94</v>
      </c>
      <c r="D4" s="53" t="s">
        <v>95</v>
      </c>
      <c r="E4" s="53" t="s">
        <v>93</v>
      </c>
      <c r="F4" s="53" t="s">
        <v>96</v>
      </c>
      <c r="G4" s="53" t="s">
        <v>93</v>
      </c>
      <c r="H4" s="53" t="s">
        <v>93</v>
      </c>
      <c r="I4" s="53" t="s">
        <v>97</v>
      </c>
      <c r="J4" s="53" t="s">
        <v>93</v>
      </c>
      <c r="K4" s="53" t="s">
        <v>95</v>
      </c>
      <c r="L4" s="53" t="s">
        <v>93</v>
      </c>
      <c r="M4" s="53" t="s">
        <v>93</v>
      </c>
    </row>
    <row r="5" spans="1:13" ht="28" x14ac:dyDescent="0.25">
      <c r="A5" t="s">
        <v>215</v>
      </c>
      <c r="B5" s="51" t="s">
        <v>100</v>
      </c>
      <c r="C5" s="54" t="s">
        <v>101</v>
      </c>
      <c r="D5" s="54" t="s">
        <v>102</v>
      </c>
      <c r="E5" s="50" t="s">
        <v>103</v>
      </c>
      <c r="F5" s="55"/>
      <c r="G5" s="55"/>
      <c r="H5" s="55"/>
      <c r="I5" s="55"/>
      <c r="J5" s="55"/>
      <c r="K5" s="55"/>
      <c r="L5" s="55"/>
      <c r="M5" s="50" t="s">
        <v>80</v>
      </c>
    </row>
    <row r="6" spans="1:13" ht="14" x14ac:dyDescent="0.25">
      <c r="A6" t="s">
        <v>216</v>
      </c>
      <c r="B6" s="51" t="s">
        <v>100</v>
      </c>
      <c r="C6" s="54" t="s">
        <v>157</v>
      </c>
      <c r="D6" s="54" t="s">
        <v>158</v>
      </c>
      <c r="E6" s="50" t="s">
        <v>103</v>
      </c>
      <c r="F6" s="55"/>
      <c r="G6" s="55"/>
      <c r="H6" s="55"/>
      <c r="I6" s="55"/>
      <c r="J6" s="55"/>
      <c r="K6" s="55"/>
      <c r="L6" s="55"/>
      <c r="M6" s="50"/>
    </row>
    <row r="7" spans="1:13" ht="42" x14ac:dyDescent="0.25">
      <c r="A7" t="s">
        <v>217</v>
      </c>
      <c r="B7" s="51" t="s">
        <v>100</v>
      </c>
      <c r="C7" s="54" t="s">
        <v>159</v>
      </c>
      <c r="D7" s="54" t="s">
        <v>160</v>
      </c>
      <c r="E7" s="50" t="s">
        <v>103</v>
      </c>
      <c r="F7" s="55"/>
      <c r="G7" s="55"/>
      <c r="H7" s="55"/>
      <c r="I7" s="55"/>
      <c r="J7" s="55"/>
      <c r="K7" s="55"/>
      <c r="L7" s="55"/>
      <c r="M7" s="50" t="s">
        <v>80</v>
      </c>
    </row>
    <row r="8" spans="1:13" ht="14" x14ac:dyDescent="0.25">
      <c r="A8" t="s">
        <v>218</v>
      </c>
      <c r="B8" s="51" t="s">
        <v>100</v>
      </c>
      <c r="C8" s="54" t="s">
        <v>161</v>
      </c>
      <c r="D8" s="54" t="s">
        <v>162</v>
      </c>
      <c r="E8" s="50" t="s">
        <v>80</v>
      </c>
      <c r="F8" s="55"/>
      <c r="G8" s="55"/>
      <c r="H8" s="55"/>
      <c r="I8" s="55"/>
      <c r="J8" s="55"/>
      <c r="K8" s="55"/>
      <c r="L8" s="55"/>
      <c r="M8" s="50"/>
    </row>
    <row r="9" spans="1:13" ht="14" x14ac:dyDescent="0.25">
      <c r="A9" t="s">
        <v>219</v>
      </c>
      <c r="B9" s="51" t="s">
        <v>100</v>
      </c>
      <c r="C9" s="54" t="s">
        <v>111</v>
      </c>
      <c r="D9" s="54" t="s">
        <v>64</v>
      </c>
      <c r="E9" s="50" t="s">
        <v>103</v>
      </c>
      <c r="F9" s="55"/>
      <c r="G9" s="55"/>
      <c r="H9" s="55"/>
      <c r="I9" s="55"/>
      <c r="J9" s="55"/>
      <c r="K9" s="55"/>
      <c r="L9" s="55"/>
      <c r="M9" s="50" t="s">
        <v>80</v>
      </c>
    </row>
    <row r="10" spans="1:13" ht="14" x14ac:dyDescent="0.25">
      <c r="A10" t="s">
        <v>220</v>
      </c>
      <c r="B10" s="51" t="s">
        <v>112</v>
      </c>
      <c r="C10" s="54" t="s">
        <v>113</v>
      </c>
      <c r="D10" s="54" t="s">
        <v>65</v>
      </c>
      <c r="E10" s="50" t="s">
        <v>80</v>
      </c>
      <c r="F10" s="55"/>
      <c r="G10" s="55"/>
      <c r="H10" s="55"/>
      <c r="I10" s="55"/>
      <c r="J10" s="55"/>
      <c r="K10" s="55"/>
      <c r="L10" s="55"/>
      <c r="M10" s="55"/>
    </row>
    <row r="11" spans="1:13" ht="28" x14ac:dyDescent="0.25">
      <c r="A11" t="s">
        <v>221</v>
      </c>
      <c r="B11" s="51" t="s">
        <v>100</v>
      </c>
      <c r="C11" s="54" t="s">
        <v>163</v>
      </c>
      <c r="D11" s="54" t="s">
        <v>164</v>
      </c>
      <c r="E11" s="50" t="s">
        <v>103</v>
      </c>
      <c r="F11" s="55"/>
      <c r="G11" s="55"/>
      <c r="H11" s="55"/>
      <c r="I11" s="55"/>
      <c r="J11" s="55"/>
      <c r="K11" s="55"/>
      <c r="L11" s="55"/>
      <c r="M11" s="50" t="s">
        <v>80</v>
      </c>
    </row>
    <row r="12" spans="1:13" ht="28" x14ac:dyDescent="0.25">
      <c r="A12" t="s">
        <v>222</v>
      </c>
      <c r="B12" s="51" t="s">
        <v>100</v>
      </c>
      <c r="C12" s="54" t="s">
        <v>165</v>
      </c>
      <c r="D12" s="54" t="s">
        <v>166</v>
      </c>
      <c r="E12" s="50" t="s">
        <v>103</v>
      </c>
      <c r="F12" s="55"/>
      <c r="G12" s="55"/>
      <c r="H12" s="55"/>
      <c r="I12" s="55"/>
      <c r="J12" s="55"/>
      <c r="K12" s="55"/>
      <c r="L12" s="55"/>
      <c r="M12" s="50" t="s">
        <v>80</v>
      </c>
    </row>
    <row r="13" spans="1:13" ht="28" x14ac:dyDescent="0.25">
      <c r="A13" t="s">
        <v>223</v>
      </c>
      <c r="B13" s="51" t="s">
        <v>100</v>
      </c>
      <c r="C13" s="54" t="s">
        <v>167</v>
      </c>
      <c r="D13" s="54" t="s">
        <v>168</v>
      </c>
      <c r="E13" s="50" t="s">
        <v>103</v>
      </c>
      <c r="F13" s="55"/>
      <c r="G13" s="55"/>
      <c r="H13" s="55"/>
      <c r="I13" s="55"/>
      <c r="J13" s="55"/>
      <c r="K13" s="55"/>
      <c r="L13" s="55"/>
      <c r="M13" s="50" t="s">
        <v>80</v>
      </c>
    </row>
    <row r="14" spans="1:13" ht="14" x14ac:dyDescent="0.25">
      <c r="A14" t="s">
        <v>224</v>
      </c>
      <c r="B14" s="51" t="s">
        <v>100</v>
      </c>
      <c r="C14" s="54" t="s">
        <v>106</v>
      </c>
      <c r="D14" s="54" t="s">
        <v>170</v>
      </c>
      <c r="E14" s="50" t="s">
        <v>80</v>
      </c>
      <c r="F14" s="55"/>
      <c r="G14" s="55"/>
      <c r="H14" s="55"/>
      <c r="I14" s="55"/>
      <c r="J14" s="55"/>
      <c r="K14" s="55"/>
      <c r="L14" s="55"/>
      <c r="M14" s="50" t="s">
        <v>80</v>
      </c>
    </row>
    <row r="15" spans="1:13" ht="14" x14ac:dyDescent="0.25">
      <c r="A15" t="s">
        <v>225</v>
      </c>
      <c r="B15" s="51" t="s">
        <v>100</v>
      </c>
      <c r="C15" s="54" t="s">
        <v>106</v>
      </c>
      <c r="D15" s="54" t="s">
        <v>169</v>
      </c>
      <c r="E15" s="50" t="s">
        <v>80</v>
      </c>
      <c r="F15" s="55"/>
      <c r="G15" s="55"/>
      <c r="H15" s="55"/>
      <c r="I15" s="55"/>
      <c r="J15" s="55"/>
      <c r="K15" s="55"/>
      <c r="L15" s="55"/>
      <c r="M15" s="50"/>
    </row>
    <row r="16" spans="1:13" ht="14" x14ac:dyDescent="0.25">
      <c r="A16" t="s">
        <v>226</v>
      </c>
      <c r="B16" s="51" t="s">
        <v>100</v>
      </c>
      <c r="C16" s="54" t="s">
        <v>107</v>
      </c>
      <c r="D16" s="54" t="s">
        <v>108</v>
      </c>
      <c r="E16" s="50" t="s">
        <v>80</v>
      </c>
      <c r="F16" s="55"/>
      <c r="G16" s="55"/>
      <c r="H16" s="55"/>
      <c r="I16" s="55"/>
      <c r="J16" s="55"/>
      <c r="K16" s="55"/>
      <c r="L16" s="55"/>
      <c r="M16" s="50" t="s">
        <v>80</v>
      </c>
    </row>
    <row r="17" spans="1:13" ht="14" x14ac:dyDescent="0.25">
      <c r="A17" t="s">
        <v>227</v>
      </c>
      <c r="B17" s="51" t="s">
        <v>100</v>
      </c>
      <c r="C17" s="54" t="s">
        <v>109</v>
      </c>
      <c r="D17" s="54" t="s">
        <v>110</v>
      </c>
      <c r="E17" s="50" t="s">
        <v>80</v>
      </c>
      <c r="F17" s="55"/>
      <c r="G17" s="55"/>
      <c r="H17" s="55"/>
      <c r="I17" s="55"/>
      <c r="J17" s="55"/>
      <c r="K17" s="55"/>
      <c r="L17" s="55"/>
      <c r="M17" s="50" t="s">
        <v>80</v>
      </c>
    </row>
    <row r="18" spans="1:13" ht="28" x14ac:dyDescent="0.25">
      <c r="A18" t="s">
        <v>228</v>
      </c>
      <c r="B18" s="51" t="s">
        <v>100</v>
      </c>
      <c r="C18" s="54" t="s">
        <v>104</v>
      </c>
      <c r="D18" s="54" t="s">
        <v>105</v>
      </c>
      <c r="E18" s="50" t="s">
        <v>103</v>
      </c>
      <c r="F18" s="55"/>
      <c r="G18" s="55"/>
      <c r="H18" s="55"/>
      <c r="I18" s="55"/>
      <c r="J18" s="55"/>
      <c r="K18" s="55"/>
      <c r="L18" s="55"/>
      <c r="M18" s="50" t="s">
        <v>80</v>
      </c>
    </row>
    <row r="19" spans="1:13" ht="42" x14ac:dyDescent="0.25">
      <c r="A19" t="s">
        <v>229</v>
      </c>
      <c r="B19" s="51" t="s">
        <v>100</v>
      </c>
      <c r="C19" s="54" t="s">
        <v>171</v>
      </c>
      <c r="D19" s="54" t="s">
        <v>172</v>
      </c>
      <c r="E19" s="50" t="s">
        <v>80</v>
      </c>
      <c r="F19" s="55"/>
      <c r="G19" s="55"/>
      <c r="H19" s="55"/>
      <c r="I19" s="55"/>
      <c r="J19" s="55"/>
      <c r="K19" s="55"/>
      <c r="L19" s="55"/>
      <c r="M19" s="50"/>
    </row>
    <row r="21" spans="1:13" ht="14.5" x14ac:dyDescent="0.35">
      <c r="B21" s="51" t="s">
        <v>127</v>
      </c>
      <c r="C21" s="51" t="s">
        <v>173</v>
      </c>
      <c r="D21" s="51" t="s">
        <v>114</v>
      </c>
      <c r="E21" s="52"/>
      <c r="F21" s="52"/>
      <c r="G21" s="52"/>
      <c r="H21" s="52"/>
      <c r="I21" s="52"/>
      <c r="J21" s="52"/>
      <c r="K21" s="52"/>
      <c r="L21" s="52"/>
      <c r="M21" s="52"/>
    </row>
    <row r="22" spans="1:13" ht="56" x14ac:dyDescent="0.25">
      <c r="B22" s="51" t="s">
        <v>79</v>
      </c>
      <c r="C22" s="53" t="s">
        <v>82</v>
      </c>
      <c r="D22" s="53" t="s">
        <v>83</v>
      </c>
      <c r="E22" s="53" t="s">
        <v>84</v>
      </c>
      <c r="F22" s="53" t="s">
        <v>85</v>
      </c>
      <c r="G22" s="53" t="s">
        <v>86</v>
      </c>
      <c r="H22" s="53" t="s">
        <v>87</v>
      </c>
      <c r="I22" s="53" t="s">
        <v>88</v>
      </c>
      <c r="J22" s="53" t="s">
        <v>89</v>
      </c>
      <c r="K22" s="53" t="s">
        <v>90</v>
      </c>
      <c r="L22" s="53" t="s">
        <v>91</v>
      </c>
      <c r="M22" s="53" t="s">
        <v>92</v>
      </c>
    </row>
    <row r="23" spans="1:13" ht="28" x14ac:dyDescent="0.25">
      <c r="B23" s="53" t="s">
        <v>93</v>
      </c>
      <c r="C23" s="53" t="s">
        <v>94</v>
      </c>
      <c r="D23" s="53" t="s">
        <v>95</v>
      </c>
      <c r="E23" s="53" t="s">
        <v>93</v>
      </c>
      <c r="F23" s="53" t="s">
        <v>96</v>
      </c>
      <c r="G23" s="53" t="s">
        <v>93</v>
      </c>
      <c r="H23" s="53" t="s">
        <v>93</v>
      </c>
      <c r="I23" s="53" t="s">
        <v>97</v>
      </c>
      <c r="J23" s="53" t="s">
        <v>93</v>
      </c>
      <c r="K23" s="53" t="s">
        <v>95</v>
      </c>
      <c r="L23" s="53" t="s">
        <v>93</v>
      </c>
      <c r="M23" s="53" t="s">
        <v>93</v>
      </c>
    </row>
    <row r="24" spans="1:13" ht="28" x14ac:dyDescent="0.25">
      <c r="A24" t="s">
        <v>230</v>
      </c>
      <c r="B24" s="51" t="s">
        <v>175</v>
      </c>
      <c r="C24" s="54" t="s">
        <v>176</v>
      </c>
      <c r="D24" s="54" t="s">
        <v>174</v>
      </c>
      <c r="E24" s="50" t="s">
        <v>103</v>
      </c>
      <c r="F24" s="55"/>
      <c r="G24" s="55"/>
      <c r="H24" s="55"/>
      <c r="I24" s="55"/>
      <c r="J24" s="55"/>
      <c r="K24" s="55"/>
      <c r="L24" s="55"/>
      <c r="M24" s="50" t="s">
        <v>80</v>
      </c>
    </row>
    <row r="25" spans="1:13" ht="28" x14ac:dyDescent="0.25">
      <c r="A25" t="s">
        <v>231</v>
      </c>
      <c r="B25" s="51" t="s">
        <v>100</v>
      </c>
      <c r="C25" s="54" t="s">
        <v>176</v>
      </c>
      <c r="D25" s="54" t="s">
        <v>177</v>
      </c>
      <c r="E25" s="50" t="s">
        <v>80</v>
      </c>
      <c r="F25" s="55"/>
      <c r="G25" s="55"/>
      <c r="H25" s="55"/>
      <c r="I25" s="55"/>
      <c r="J25" s="55"/>
      <c r="K25" s="55"/>
      <c r="L25" s="55"/>
      <c r="M25" s="50"/>
    </row>
    <row r="26" spans="1:13" ht="28" x14ac:dyDescent="0.25">
      <c r="A26" t="s">
        <v>232</v>
      </c>
      <c r="B26" s="51" t="s">
        <v>100</v>
      </c>
      <c r="C26" s="54" t="s">
        <v>178</v>
      </c>
      <c r="D26" s="54" t="s">
        <v>179</v>
      </c>
      <c r="E26" s="50" t="s">
        <v>80</v>
      </c>
      <c r="F26" s="55"/>
      <c r="G26" s="55"/>
      <c r="H26" s="55"/>
      <c r="I26" s="55"/>
      <c r="J26" s="55"/>
      <c r="K26" s="55"/>
      <c r="L26" s="55"/>
      <c r="M26" s="50"/>
    </row>
    <row r="27" spans="1:13" ht="14" x14ac:dyDescent="0.25">
      <c r="A27" t="s">
        <v>233</v>
      </c>
      <c r="B27" s="51" t="s">
        <v>100</v>
      </c>
      <c r="C27" s="54" t="s">
        <v>180</v>
      </c>
      <c r="D27" s="54" t="s">
        <v>181</v>
      </c>
      <c r="E27" s="50" t="s">
        <v>80</v>
      </c>
      <c r="F27" s="55"/>
      <c r="G27" s="55"/>
      <c r="H27" s="55"/>
      <c r="I27" s="55"/>
      <c r="J27" s="55"/>
      <c r="K27" s="55"/>
      <c r="L27" s="55"/>
      <c r="M27" s="50"/>
    </row>
    <row r="28" spans="1:13" ht="28" x14ac:dyDescent="0.25">
      <c r="A28" t="s">
        <v>234</v>
      </c>
      <c r="B28" s="51" t="s">
        <v>175</v>
      </c>
      <c r="C28" s="54" t="s">
        <v>197</v>
      </c>
      <c r="D28" s="54" t="s">
        <v>198</v>
      </c>
      <c r="E28" s="50" t="s">
        <v>80</v>
      </c>
      <c r="F28" s="55"/>
      <c r="G28" s="55"/>
      <c r="H28" s="55"/>
      <c r="I28" s="55"/>
      <c r="J28" s="55"/>
      <c r="K28" s="55"/>
      <c r="L28" s="55"/>
      <c r="M28" s="50"/>
    </row>
    <row r="29" spans="1:13" ht="28" x14ac:dyDescent="0.25">
      <c r="A29" t="s">
        <v>235</v>
      </c>
      <c r="B29" s="51" t="s">
        <v>100</v>
      </c>
      <c r="C29" s="54" t="s">
        <v>197</v>
      </c>
      <c r="D29" s="54" t="s">
        <v>199</v>
      </c>
      <c r="E29" s="50" t="s">
        <v>80</v>
      </c>
      <c r="F29" s="55"/>
      <c r="G29" s="55"/>
      <c r="H29" s="55"/>
      <c r="I29" s="55"/>
      <c r="J29" s="55"/>
      <c r="K29" s="55"/>
      <c r="L29" s="55"/>
      <c r="M29" s="50"/>
    </row>
    <row r="30" spans="1:13" ht="42" x14ac:dyDescent="0.25">
      <c r="A30" t="s">
        <v>236</v>
      </c>
      <c r="B30" s="51" t="s">
        <v>67</v>
      </c>
      <c r="C30" s="54" t="s">
        <v>182</v>
      </c>
      <c r="D30" s="54" t="s">
        <v>200</v>
      </c>
      <c r="E30" s="50" t="s">
        <v>80</v>
      </c>
      <c r="F30" s="55"/>
      <c r="G30" s="55"/>
      <c r="H30" s="55"/>
      <c r="I30" s="55"/>
      <c r="J30" s="55"/>
      <c r="K30" s="55"/>
      <c r="L30" s="55"/>
      <c r="M30" s="50" t="s">
        <v>80</v>
      </c>
    </row>
    <row r="32" spans="1:13" ht="14.5" x14ac:dyDescent="0.35">
      <c r="B32" s="51" t="s">
        <v>127</v>
      </c>
      <c r="C32" s="51" t="s">
        <v>183</v>
      </c>
      <c r="D32" s="51" t="s">
        <v>121</v>
      </c>
      <c r="E32" s="52"/>
      <c r="F32" s="52"/>
      <c r="G32" s="52"/>
      <c r="H32" s="52"/>
      <c r="I32" s="52"/>
      <c r="J32" s="52"/>
      <c r="K32" s="52"/>
      <c r="L32" s="52"/>
      <c r="M32" s="52"/>
    </row>
    <row r="33" spans="1:13" ht="56" x14ac:dyDescent="0.25">
      <c r="B33" s="51" t="s">
        <v>79</v>
      </c>
      <c r="C33" s="53" t="s">
        <v>82</v>
      </c>
      <c r="D33" s="53" t="s">
        <v>83</v>
      </c>
      <c r="E33" s="53" t="s">
        <v>84</v>
      </c>
      <c r="F33" s="53" t="s">
        <v>85</v>
      </c>
      <c r="G33" s="53" t="s">
        <v>86</v>
      </c>
      <c r="H33" s="53" t="s">
        <v>87</v>
      </c>
      <c r="I33" s="53" t="s">
        <v>88</v>
      </c>
      <c r="J33" s="53" t="s">
        <v>89</v>
      </c>
      <c r="K33" s="53" t="s">
        <v>90</v>
      </c>
      <c r="L33" s="53" t="s">
        <v>91</v>
      </c>
      <c r="M33" s="53" t="s">
        <v>92</v>
      </c>
    </row>
    <row r="34" spans="1:13" ht="28" x14ac:dyDescent="0.25">
      <c r="B34" s="53" t="s">
        <v>93</v>
      </c>
      <c r="C34" s="53" t="s">
        <v>94</v>
      </c>
      <c r="D34" s="53" t="s">
        <v>95</v>
      </c>
      <c r="E34" s="53" t="s">
        <v>93</v>
      </c>
      <c r="F34" s="53" t="s">
        <v>96</v>
      </c>
      <c r="G34" s="53" t="s">
        <v>93</v>
      </c>
      <c r="H34" s="53" t="s">
        <v>93</v>
      </c>
      <c r="I34" s="53" t="s">
        <v>97</v>
      </c>
      <c r="J34" s="53" t="s">
        <v>93</v>
      </c>
      <c r="K34" s="53" t="s">
        <v>95</v>
      </c>
      <c r="L34" s="53" t="s">
        <v>93</v>
      </c>
      <c r="M34" s="53" t="s">
        <v>93</v>
      </c>
    </row>
    <row r="35" spans="1:13" ht="28" x14ac:dyDescent="0.25">
      <c r="B35" s="51"/>
      <c r="C35" s="54" t="s">
        <v>184</v>
      </c>
      <c r="D35" s="54" t="s">
        <v>185</v>
      </c>
      <c r="E35" s="50" t="s">
        <v>80</v>
      </c>
      <c r="F35" s="55"/>
      <c r="G35" s="55"/>
      <c r="H35" s="55"/>
      <c r="I35" s="55"/>
      <c r="J35" s="55"/>
      <c r="K35" s="55"/>
      <c r="L35" s="55"/>
      <c r="M35" s="50" t="s">
        <v>80</v>
      </c>
    </row>
    <row r="36" spans="1:13" ht="14" x14ac:dyDescent="0.25">
      <c r="A36" t="s">
        <v>237</v>
      </c>
      <c r="B36" s="51" t="s">
        <v>175</v>
      </c>
      <c r="C36" s="54"/>
      <c r="D36" s="54" t="s">
        <v>186</v>
      </c>
      <c r="E36" s="50" t="s">
        <v>80</v>
      </c>
      <c r="F36" s="55"/>
      <c r="G36" s="55"/>
      <c r="H36" s="55"/>
      <c r="I36" s="55"/>
      <c r="J36" s="55"/>
      <c r="K36" s="55"/>
      <c r="L36" s="55"/>
      <c r="M36" s="50"/>
    </row>
    <row r="37" spans="1:13" ht="14" x14ac:dyDescent="0.25">
      <c r="A37" t="s">
        <v>238</v>
      </c>
      <c r="B37" s="51" t="s">
        <v>175</v>
      </c>
      <c r="C37" s="54"/>
      <c r="D37" s="54" t="s">
        <v>187</v>
      </c>
      <c r="E37" s="50" t="s">
        <v>80</v>
      </c>
      <c r="F37" s="55"/>
      <c r="G37" s="55"/>
      <c r="H37" s="55"/>
      <c r="I37" s="55"/>
      <c r="J37" s="55"/>
      <c r="K37" s="55"/>
      <c r="L37" s="55"/>
      <c r="M37" s="50"/>
    </row>
    <row r="38" spans="1:13" ht="14" x14ac:dyDescent="0.25">
      <c r="A38" t="s">
        <v>239</v>
      </c>
      <c r="B38" s="51" t="s">
        <v>175</v>
      </c>
      <c r="C38" s="54"/>
      <c r="D38" s="54" t="s">
        <v>188</v>
      </c>
      <c r="E38" s="50" t="s">
        <v>80</v>
      </c>
      <c r="F38" s="55"/>
      <c r="G38" s="55"/>
      <c r="H38" s="55"/>
      <c r="I38" s="55"/>
      <c r="J38" s="55"/>
      <c r="K38" s="55"/>
      <c r="L38" s="55"/>
      <c r="M38" s="50"/>
    </row>
    <row r="39" spans="1:13" ht="14" x14ac:dyDescent="0.25">
      <c r="A39" t="s">
        <v>240</v>
      </c>
      <c r="B39" s="51" t="s">
        <v>175</v>
      </c>
      <c r="C39" s="54"/>
      <c r="D39" s="54" t="s">
        <v>189</v>
      </c>
      <c r="E39" s="50" t="s">
        <v>80</v>
      </c>
      <c r="F39" s="55"/>
      <c r="G39" s="55"/>
      <c r="H39" s="55"/>
      <c r="I39" s="55"/>
      <c r="J39" s="55"/>
      <c r="K39" s="55"/>
      <c r="L39" s="55"/>
      <c r="M39" s="50"/>
    </row>
    <row r="40" spans="1:13" ht="14" x14ac:dyDescent="0.25">
      <c r="A40" t="s">
        <v>241</v>
      </c>
      <c r="B40" s="51" t="s">
        <v>175</v>
      </c>
      <c r="C40" s="54"/>
      <c r="D40" s="54" t="s">
        <v>190</v>
      </c>
      <c r="E40" s="50" t="s">
        <v>80</v>
      </c>
      <c r="F40" s="55"/>
      <c r="G40" s="55"/>
      <c r="H40" s="55"/>
      <c r="I40" s="55"/>
      <c r="J40" s="55"/>
      <c r="K40" s="55"/>
      <c r="L40" s="55"/>
      <c r="M40" s="50"/>
    </row>
    <row r="41" spans="1:13" ht="14" x14ac:dyDescent="0.25">
      <c r="A41" t="s">
        <v>242</v>
      </c>
      <c r="B41" s="51" t="s">
        <v>175</v>
      </c>
      <c r="C41" s="54"/>
      <c r="D41" s="54" t="s">
        <v>191</v>
      </c>
      <c r="E41" s="50" t="s">
        <v>80</v>
      </c>
      <c r="F41" s="55"/>
      <c r="G41" s="55"/>
      <c r="H41" s="55"/>
      <c r="I41" s="55"/>
      <c r="J41" s="55"/>
      <c r="K41" s="55"/>
      <c r="L41" s="55"/>
      <c r="M41" s="50"/>
    </row>
    <row r="42" spans="1:13" ht="14" x14ac:dyDescent="0.25">
      <c r="A42" t="s">
        <v>243</v>
      </c>
      <c r="B42" s="51" t="s">
        <v>175</v>
      </c>
      <c r="C42" s="54"/>
      <c r="D42" s="54" t="s">
        <v>192</v>
      </c>
      <c r="E42" s="50" t="s">
        <v>80</v>
      </c>
      <c r="F42" s="55"/>
      <c r="G42" s="55"/>
      <c r="H42" s="55"/>
      <c r="I42" s="55"/>
      <c r="J42" s="55"/>
      <c r="K42" s="55"/>
      <c r="L42" s="55"/>
      <c r="M42" s="50"/>
    </row>
    <row r="43" spans="1:13" ht="14" x14ac:dyDescent="0.25">
      <c r="A43" t="s">
        <v>244</v>
      </c>
      <c r="B43" s="51" t="s">
        <v>175</v>
      </c>
      <c r="C43" s="54"/>
      <c r="D43" s="54" t="s">
        <v>193</v>
      </c>
      <c r="E43" s="50" t="s">
        <v>80</v>
      </c>
      <c r="F43" s="55"/>
      <c r="G43" s="55"/>
      <c r="H43" s="55"/>
      <c r="I43" s="55"/>
      <c r="J43" s="55"/>
      <c r="K43" s="55"/>
      <c r="L43" s="55"/>
      <c r="M43" s="50"/>
    </row>
    <row r="44" spans="1:13" ht="14" x14ac:dyDescent="0.25">
      <c r="A44" t="s">
        <v>245</v>
      </c>
      <c r="B44" s="51" t="s">
        <v>175</v>
      </c>
      <c r="C44" s="54"/>
      <c r="D44" s="54" t="s">
        <v>194</v>
      </c>
      <c r="E44" s="50" t="s">
        <v>80</v>
      </c>
      <c r="F44" s="55"/>
      <c r="G44" s="55"/>
      <c r="H44" s="55"/>
      <c r="I44" s="55"/>
      <c r="J44" s="55"/>
      <c r="K44" s="55"/>
      <c r="L44" s="55"/>
      <c r="M44" s="50"/>
    </row>
    <row r="45" spans="1:13" ht="14" x14ac:dyDescent="0.25">
      <c r="A45" t="s">
        <v>246</v>
      </c>
      <c r="B45" s="51" t="s">
        <v>175</v>
      </c>
      <c r="C45" s="54"/>
      <c r="D45" s="54" t="s">
        <v>195</v>
      </c>
      <c r="E45" s="50" t="s">
        <v>80</v>
      </c>
      <c r="F45" s="55"/>
      <c r="G45" s="55"/>
      <c r="H45" s="55"/>
      <c r="I45" s="55"/>
      <c r="J45" s="55"/>
      <c r="K45" s="55"/>
      <c r="L45" s="55"/>
      <c r="M45" s="50"/>
    </row>
    <row r="46" spans="1:13" ht="14" x14ac:dyDescent="0.25">
      <c r="A46" t="s">
        <v>247</v>
      </c>
      <c r="B46" s="51" t="s">
        <v>175</v>
      </c>
      <c r="C46" s="54"/>
      <c r="D46" s="54" t="s">
        <v>196</v>
      </c>
      <c r="E46" s="50" t="s">
        <v>80</v>
      </c>
      <c r="F46" s="55"/>
      <c r="G46" s="55"/>
      <c r="H46" s="55"/>
      <c r="I46" s="55"/>
      <c r="J46" s="55"/>
      <c r="K46" s="55"/>
      <c r="L46" s="55"/>
      <c r="M46" s="50"/>
    </row>
    <row r="48" spans="1:13" ht="14.5" x14ac:dyDescent="0.35">
      <c r="B48" s="51" t="s">
        <v>127</v>
      </c>
      <c r="C48" s="51" t="s">
        <v>66</v>
      </c>
      <c r="D48" s="51" t="s">
        <v>122</v>
      </c>
      <c r="E48" s="52"/>
      <c r="F48" s="52"/>
      <c r="G48" s="52"/>
      <c r="H48" s="52"/>
      <c r="I48" s="52"/>
      <c r="J48" s="52"/>
      <c r="K48" s="52"/>
      <c r="L48" s="52"/>
      <c r="M48" s="52"/>
    </row>
    <row r="49" spans="1:13" ht="56" x14ac:dyDescent="0.25">
      <c r="B49" s="51" t="s">
        <v>79</v>
      </c>
      <c r="C49" s="53" t="s">
        <v>82</v>
      </c>
      <c r="D49" s="53" t="s">
        <v>83</v>
      </c>
      <c r="E49" s="53" t="s">
        <v>84</v>
      </c>
      <c r="F49" s="53" t="s">
        <v>85</v>
      </c>
      <c r="G49" s="53" t="s">
        <v>86</v>
      </c>
      <c r="H49" s="53" t="s">
        <v>87</v>
      </c>
      <c r="I49" s="53" t="s">
        <v>88</v>
      </c>
      <c r="J49" s="53" t="s">
        <v>89</v>
      </c>
      <c r="K49" s="53" t="s">
        <v>90</v>
      </c>
      <c r="L49" s="53" t="s">
        <v>91</v>
      </c>
      <c r="M49" s="53" t="s">
        <v>92</v>
      </c>
    </row>
    <row r="50" spans="1:13" ht="28" x14ac:dyDescent="0.25">
      <c r="B50" s="53" t="s">
        <v>93</v>
      </c>
      <c r="C50" s="53" t="s">
        <v>94</v>
      </c>
      <c r="D50" s="53" t="s">
        <v>95</v>
      </c>
      <c r="E50" s="53" t="s">
        <v>93</v>
      </c>
      <c r="F50" s="53" t="s">
        <v>96</v>
      </c>
      <c r="G50" s="53" t="s">
        <v>93</v>
      </c>
      <c r="H50" s="53" t="s">
        <v>93</v>
      </c>
      <c r="I50" s="53" t="s">
        <v>97</v>
      </c>
      <c r="J50" s="53" t="s">
        <v>93</v>
      </c>
      <c r="K50" s="53" t="s">
        <v>95</v>
      </c>
      <c r="L50" s="53" t="s">
        <v>93</v>
      </c>
      <c r="M50" s="53" t="s">
        <v>93</v>
      </c>
    </row>
    <row r="51" spans="1:13" ht="98" x14ac:dyDescent="0.25">
      <c r="A51" t="s">
        <v>248</v>
      </c>
      <c r="B51" s="51" t="s">
        <v>115</v>
      </c>
      <c r="C51" s="54" t="s">
        <v>66</v>
      </c>
      <c r="D51" s="54" t="s">
        <v>116</v>
      </c>
      <c r="E51" s="50" t="s">
        <v>103</v>
      </c>
      <c r="F51" s="55"/>
      <c r="G51" s="54" t="s">
        <v>117</v>
      </c>
      <c r="H51" s="54" t="s">
        <v>78</v>
      </c>
      <c r="I51" s="55"/>
      <c r="J51" s="55"/>
      <c r="K51" s="55"/>
      <c r="L51" s="55"/>
      <c r="M51" s="55"/>
    </row>
    <row r="52" spans="1:13" ht="42" x14ac:dyDescent="0.25">
      <c r="A52" t="s">
        <v>249</v>
      </c>
      <c r="B52" s="51" t="s">
        <v>100</v>
      </c>
      <c r="C52" s="54" t="s">
        <v>66</v>
      </c>
      <c r="D52" s="54" t="s">
        <v>118</v>
      </c>
      <c r="E52" s="50" t="s">
        <v>103</v>
      </c>
      <c r="F52" s="55"/>
      <c r="G52" s="55"/>
      <c r="H52" s="55"/>
      <c r="I52" s="55"/>
      <c r="J52" s="55"/>
      <c r="K52" s="55"/>
      <c r="L52" s="55"/>
      <c r="M52" s="50" t="s">
        <v>80</v>
      </c>
    </row>
    <row r="53" spans="1:13" ht="336" x14ac:dyDescent="0.25">
      <c r="A53" t="s">
        <v>250</v>
      </c>
      <c r="B53" s="51" t="s">
        <v>115</v>
      </c>
      <c r="C53" s="54" t="s">
        <v>119</v>
      </c>
      <c r="D53" s="54" t="s">
        <v>120</v>
      </c>
      <c r="E53" s="50" t="s">
        <v>103</v>
      </c>
      <c r="F53" s="55"/>
      <c r="G53" s="54" t="s">
        <v>117</v>
      </c>
      <c r="H53" s="54" t="s">
        <v>78</v>
      </c>
      <c r="I53" s="55"/>
      <c r="J53" s="55"/>
      <c r="K53" s="55"/>
      <c r="L53" s="55"/>
      <c r="M53" s="55"/>
    </row>
    <row r="55" spans="1:13" ht="28" x14ac:dyDescent="0.25">
      <c r="B55" s="51" t="s">
        <v>127</v>
      </c>
      <c r="C55" s="56" t="s">
        <v>201</v>
      </c>
      <c r="D55" s="56" t="s">
        <v>128</v>
      </c>
    </row>
    <row r="56" spans="1:13" ht="56" x14ac:dyDescent="0.25">
      <c r="B56" s="51" t="s">
        <v>79</v>
      </c>
      <c r="C56" s="53" t="s">
        <v>82</v>
      </c>
      <c r="D56" s="53" t="s">
        <v>83</v>
      </c>
      <c r="E56" s="53" t="s">
        <v>84</v>
      </c>
      <c r="F56" s="53" t="s">
        <v>85</v>
      </c>
      <c r="G56" s="53" t="s">
        <v>86</v>
      </c>
      <c r="H56" s="53" t="s">
        <v>87</v>
      </c>
      <c r="I56" s="53" t="s">
        <v>88</v>
      </c>
      <c r="J56" s="53" t="s">
        <v>89</v>
      </c>
      <c r="K56" s="53" t="s">
        <v>90</v>
      </c>
      <c r="L56" s="53" t="s">
        <v>91</v>
      </c>
      <c r="M56" s="53" t="s">
        <v>92</v>
      </c>
    </row>
    <row r="57" spans="1:13" ht="28" x14ac:dyDescent="0.25">
      <c r="B57" s="53" t="s">
        <v>93</v>
      </c>
      <c r="C57" s="53" t="s">
        <v>94</v>
      </c>
      <c r="D57" s="53" t="s">
        <v>95</v>
      </c>
      <c r="E57" s="53" t="s">
        <v>93</v>
      </c>
      <c r="F57" s="53" t="s">
        <v>96</v>
      </c>
      <c r="G57" s="53" t="s">
        <v>93</v>
      </c>
      <c r="H57" s="53" t="s">
        <v>93</v>
      </c>
      <c r="I57" s="53" t="s">
        <v>97</v>
      </c>
      <c r="J57" s="53" t="s">
        <v>93</v>
      </c>
      <c r="K57" s="53" t="s">
        <v>95</v>
      </c>
      <c r="L57" s="53" t="s">
        <v>93</v>
      </c>
      <c r="M57" s="53" t="s">
        <v>93</v>
      </c>
    </row>
    <row r="58" spans="1:13" ht="154" x14ac:dyDescent="0.25">
      <c r="A58" t="s">
        <v>251</v>
      </c>
      <c r="B58" s="51" t="s">
        <v>175</v>
      </c>
      <c r="C58" s="54" t="s">
        <v>201</v>
      </c>
      <c r="D58" s="54" t="s">
        <v>202</v>
      </c>
      <c r="E58" s="50" t="s">
        <v>103</v>
      </c>
      <c r="F58" s="55"/>
      <c r="G58" s="55"/>
      <c r="H58" s="55"/>
      <c r="I58" s="55"/>
      <c r="J58" s="55"/>
      <c r="K58" s="55"/>
      <c r="L58" s="55"/>
      <c r="M58" s="55"/>
    </row>
    <row r="60" spans="1:13" ht="14" x14ac:dyDescent="0.25">
      <c r="B60" s="51" t="s">
        <v>127</v>
      </c>
      <c r="C60" s="51" t="s">
        <v>68</v>
      </c>
      <c r="D60" s="51" t="s">
        <v>129</v>
      </c>
    </row>
    <row r="61" spans="1:13" ht="56" x14ac:dyDescent="0.25">
      <c r="B61" s="51" t="s">
        <v>79</v>
      </c>
      <c r="C61" s="53" t="s">
        <v>82</v>
      </c>
      <c r="D61" s="53" t="s">
        <v>83</v>
      </c>
      <c r="E61" s="53" t="s">
        <v>84</v>
      </c>
      <c r="F61" s="53" t="s">
        <v>85</v>
      </c>
      <c r="G61" s="53" t="s">
        <v>86</v>
      </c>
      <c r="H61" s="53" t="s">
        <v>87</v>
      </c>
      <c r="I61" s="53" t="s">
        <v>88</v>
      </c>
      <c r="J61" s="53" t="s">
        <v>89</v>
      </c>
      <c r="K61" s="53" t="s">
        <v>90</v>
      </c>
      <c r="L61" s="53" t="s">
        <v>91</v>
      </c>
      <c r="M61" s="53" t="s">
        <v>92</v>
      </c>
    </row>
    <row r="62" spans="1:13" ht="28" x14ac:dyDescent="0.25">
      <c r="B62" s="53" t="s">
        <v>93</v>
      </c>
      <c r="C62" s="53" t="s">
        <v>94</v>
      </c>
      <c r="D62" s="53" t="s">
        <v>95</v>
      </c>
      <c r="E62" s="53" t="s">
        <v>93</v>
      </c>
      <c r="F62" s="53" t="s">
        <v>96</v>
      </c>
      <c r="G62" s="53" t="s">
        <v>93</v>
      </c>
      <c r="H62" s="53" t="s">
        <v>93</v>
      </c>
      <c r="I62" s="53" t="s">
        <v>97</v>
      </c>
      <c r="J62" s="53" t="s">
        <v>93</v>
      </c>
      <c r="K62" s="53" t="s">
        <v>95</v>
      </c>
      <c r="L62" s="53" t="s">
        <v>93</v>
      </c>
      <c r="M62" s="53" t="s">
        <v>93</v>
      </c>
    </row>
    <row r="63" spans="1:13" ht="84" x14ac:dyDescent="0.25">
      <c r="A63" t="s">
        <v>252</v>
      </c>
      <c r="B63" s="51" t="s">
        <v>175</v>
      </c>
      <c r="C63" s="54" t="s">
        <v>203</v>
      </c>
      <c r="D63" s="54" t="s">
        <v>204</v>
      </c>
      <c r="E63" s="50" t="s">
        <v>103</v>
      </c>
      <c r="F63" s="55"/>
      <c r="G63" s="55"/>
      <c r="H63" s="55"/>
      <c r="I63" s="55"/>
      <c r="J63" s="55"/>
      <c r="K63" s="55"/>
      <c r="L63" s="55"/>
      <c r="M63" s="55"/>
    </row>
    <row r="65" spans="1:13" ht="28" x14ac:dyDescent="0.25">
      <c r="B65" s="51" t="s">
        <v>127</v>
      </c>
      <c r="C65" s="51" t="s">
        <v>205</v>
      </c>
      <c r="D65" s="51" t="s">
        <v>130</v>
      </c>
    </row>
    <row r="66" spans="1:13" ht="56" x14ac:dyDescent="0.25">
      <c r="B66" s="51" t="s">
        <v>79</v>
      </c>
      <c r="C66" s="53" t="s">
        <v>82</v>
      </c>
      <c r="D66" s="53" t="s">
        <v>83</v>
      </c>
      <c r="E66" s="53" t="s">
        <v>84</v>
      </c>
      <c r="F66" s="53" t="s">
        <v>85</v>
      </c>
      <c r="G66" s="53" t="s">
        <v>86</v>
      </c>
      <c r="H66" s="53" t="s">
        <v>87</v>
      </c>
      <c r="I66" s="53" t="s">
        <v>88</v>
      </c>
      <c r="J66" s="53" t="s">
        <v>89</v>
      </c>
      <c r="K66" s="53" t="s">
        <v>90</v>
      </c>
      <c r="L66" s="53" t="s">
        <v>91</v>
      </c>
      <c r="M66" s="53" t="s">
        <v>92</v>
      </c>
    </row>
    <row r="67" spans="1:13" ht="28" x14ac:dyDescent="0.25">
      <c r="B67" s="53" t="s">
        <v>93</v>
      </c>
      <c r="C67" s="53" t="s">
        <v>94</v>
      </c>
      <c r="D67" s="53" t="s">
        <v>95</v>
      </c>
      <c r="E67" s="53" t="s">
        <v>93</v>
      </c>
      <c r="F67" s="53" t="s">
        <v>96</v>
      </c>
      <c r="G67" s="53" t="s">
        <v>93</v>
      </c>
      <c r="H67" s="53" t="s">
        <v>93</v>
      </c>
      <c r="I67" s="53" t="s">
        <v>97</v>
      </c>
      <c r="J67" s="53" t="s">
        <v>93</v>
      </c>
      <c r="K67" s="53" t="s">
        <v>95</v>
      </c>
      <c r="L67" s="53" t="s">
        <v>93</v>
      </c>
      <c r="M67" s="53" t="s">
        <v>93</v>
      </c>
    </row>
    <row r="68" spans="1:13" ht="56" x14ac:dyDescent="0.25">
      <c r="A68" t="s">
        <v>253</v>
      </c>
      <c r="B68" s="51" t="s">
        <v>124</v>
      </c>
      <c r="C68" s="54" t="s">
        <v>207</v>
      </c>
      <c r="D68" s="54" t="s">
        <v>206</v>
      </c>
      <c r="E68" s="50" t="s">
        <v>103</v>
      </c>
      <c r="F68" s="55"/>
      <c r="G68" s="57"/>
      <c r="H68" s="55"/>
      <c r="I68" s="55"/>
      <c r="J68" s="55"/>
      <c r="K68" s="55"/>
      <c r="L68" s="55"/>
      <c r="M68" s="55"/>
    </row>
    <row r="69" spans="1:13" ht="70" x14ac:dyDescent="0.25">
      <c r="A69" t="s">
        <v>254</v>
      </c>
      <c r="B69" s="51" t="s">
        <v>100</v>
      </c>
      <c r="C69" s="54" t="s">
        <v>208</v>
      </c>
      <c r="D69" s="54" t="s">
        <v>209</v>
      </c>
      <c r="E69" s="50" t="s">
        <v>103</v>
      </c>
      <c r="F69" s="55"/>
      <c r="G69" s="55"/>
      <c r="H69" s="55"/>
      <c r="I69" s="55"/>
      <c r="J69" s="55"/>
      <c r="K69" s="55"/>
      <c r="L69" s="55"/>
      <c r="M69" s="50" t="s">
        <v>80</v>
      </c>
    </row>
    <row r="71" spans="1:13" ht="14" x14ac:dyDescent="0.25">
      <c r="B71" s="51" t="s">
        <v>127</v>
      </c>
      <c r="C71" s="51" t="s">
        <v>210</v>
      </c>
      <c r="D71" s="51" t="s">
        <v>131</v>
      </c>
    </row>
    <row r="72" spans="1:13" ht="56" x14ac:dyDescent="0.25">
      <c r="B72" s="51" t="s">
        <v>79</v>
      </c>
      <c r="C72" s="53" t="s">
        <v>82</v>
      </c>
      <c r="D72" s="53" t="s">
        <v>83</v>
      </c>
      <c r="E72" s="53" t="s">
        <v>84</v>
      </c>
      <c r="F72" s="53" t="s">
        <v>85</v>
      </c>
      <c r="G72" s="53" t="s">
        <v>86</v>
      </c>
      <c r="H72" s="53" t="s">
        <v>87</v>
      </c>
      <c r="I72" s="53" t="s">
        <v>88</v>
      </c>
      <c r="J72" s="53" t="s">
        <v>89</v>
      </c>
      <c r="K72" s="53" t="s">
        <v>90</v>
      </c>
      <c r="L72" s="53" t="s">
        <v>91</v>
      </c>
      <c r="M72" s="53" t="s">
        <v>92</v>
      </c>
    </row>
    <row r="73" spans="1:13" ht="28" x14ac:dyDescent="0.25">
      <c r="B73" s="53" t="s">
        <v>93</v>
      </c>
      <c r="C73" s="53" t="s">
        <v>94</v>
      </c>
      <c r="D73" s="53" t="s">
        <v>95</v>
      </c>
      <c r="E73" s="53" t="s">
        <v>93</v>
      </c>
      <c r="F73" s="53" t="s">
        <v>96</v>
      </c>
      <c r="G73" s="53" t="s">
        <v>93</v>
      </c>
      <c r="H73" s="53" t="s">
        <v>93</v>
      </c>
      <c r="I73" s="53" t="s">
        <v>97</v>
      </c>
      <c r="J73" s="53" t="s">
        <v>93</v>
      </c>
      <c r="K73" s="53" t="s">
        <v>95</v>
      </c>
      <c r="L73" s="53" t="s">
        <v>93</v>
      </c>
      <c r="M73" s="53" t="s">
        <v>93</v>
      </c>
    </row>
    <row r="74" spans="1:13" ht="42" x14ac:dyDescent="0.25">
      <c r="A74" t="s">
        <v>255</v>
      </c>
      <c r="B74" s="51" t="s">
        <v>175</v>
      </c>
      <c r="C74" s="54" t="s">
        <v>210</v>
      </c>
      <c r="D74" s="54" t="s">
        <v>211</v>
      </c>
      <c r="E74" s="50" t="s">
        <v>103</v>
      </c>
      <c r="F74" s="55"/>
      <c r="G74" s="55"/>
      <c r="H74" s="55"/>
      <c r="I74" s="55"/>
      <c r="J74" s="55"/>
      <c r="K74" s="55"/>
      <c r="L74" s="55"/>
      <c r="M74" s="50" t="s">
        <v>80</v>
      </c>
    </row>
    <row r="77" spans="1:13" s="58" customFormat="1" ht="14" x14ac:dyDescent="0.3">
      <c r="B77" s="59" t="s">
        <v>127</v>
      </c>
      <c r="C77" s="60" t="s">
        <v>212</v>
      </c>
      <c r="D77" s="60" t="s">
        <v>132</v>
      </c>
    </row>
    <row r="78" spans="1:13" s="58" customFormat="1" ht="14" x14ac:dyDescent="0.3">
      <c r="B78" s="60" t="s">
        <v>136</v>
      </c>
      <c r="C78" s="67">
        <v>0.3</v>
      </c>
      <c r="D78" s="59"/>
    </row>
    <row r="79" spans="1:13" s="58" customFormat="1" ht="56" x14ac:dyDescent="0.3">
      <c r="B79" s="60" t="s">
        <v>79</v>
      </c>
      <c r="C79" s="62" t="s">
        <v>82</v>
      </c>
      <c r="D79" s="62" t="s">
        <v>83</v>
      </c>
      <c r="E79" s="62" t="s">
        <v>84</v>
      </c>
      <c r="F79" s="62" t="s">
        <v>85</v>
      </c>
      <c r="G79" s="62" t="s">
        <v>86</v>
      </c>
      <c r="H79" s="62" t="s">
        <v>87</v>
      </c>
      <c r="I79" s="62" t="s">
        <v>88</v>
      </c>
      <c r="J79" s="62" t="s">
        <v>89</v>
      </c>
      <c r="K79" s="62" t="s">
        <v>90</v>
      </c>
      <c r="L79" s="62" t="s">
        <v>91</v>
      </c>
      <c r="M79" s="62" t="s">
        <v>92</v>
      </c>
    </row>
    <row r="80" spans="1:13" s="58" customFormat="1" ht="28" x14ac:dyDescent="0.3">
      <c r="B80" s="62" t="s">
        <v>93</v>
      </c>
      <c r="C80" s="62" t="s">
        <v>94</v>
      </c>
      <c r="D80" s="62" t="s">
        <v>95</v>
      </c>
      <c r="E80" s="62" t="s">
        <v>93</v>
      </c>
      <c r="F80" s="62" t="s">
        <v>96</v>
      </c>
      <c r="G80" s="62" t="s">
        <v>93</v>
      </c>
      <c r="H80" s="62" t="s">
        <v>93</v>
      </c>
      <c r="I80" s="62" t="s">
        <v>97</v>
      </c>
      <c r="J80" s="62" t="s">
        <v>93</v>
      </c>
      <c r="K80" s="62" t="s">
        <v>95</v>
      </c>
      <c r="L80" s="62" t="s">
        <v>93</v>
      </c>
      <c r="M80" s="62" t="s">
        <v>93</v>
      </c>
    </row>
    <row r="81" spans="1:13" s="58" customFormat="1" ht="56" x14ac:dyDescent="0.3">
      <c r="A81" s="58" t="s">
        <v>256</v>
      </c>
      <c r="B81" s="60" t="s">
        <v>100</v>
      </c>
      <c r="C81" s="54" t="s">
        <v>213</v>
      </c>
      <c r="D81" s="54" t="s">
        <v>214</v>
      </c>
      <c r="E81" s="50" t="s">
        <v>103</v>
      </c>
      <c r="F81" s="64"/>
      <c r="G81" s="64"/>
      <c r="H81" s="64"/>
      <c r="I81" s="66">
        <v>30</v>
      </c>
      <c r="J81" s="65" t="s">
        <v>80</v>
      </c>
      <c r="K81" s="63" t="s">
        <v>260</v>
      </c>
      <c r="L81" s="63" t="s">
        <v>261</v>
      </c>
      <c r="M81" s="65"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A53E-23AD-4828-A800-C5811C973376}">
  <dimension ref="A1:M108"/>
  <sheetViews>
    <sheetView workbookViewId="0">
      <selection activeCell="I108" sqref="I108"/>
    </sheetView>
  </sheetViews>
  <sheetFormatPr defaultColWidth="9.1796875" defaultRowHeight="14" x14ac:dyDescent="0.3"/>
  <cols>
    <col min="1" max="1" width="9.1796875" style="58"/>
    <col min="2" max="2" width="25" style="58" customWidth="1"/>
    <col min="3" max="3" width="29.1796875" style="58" bestFit="1" customWidth="1"/>
    <col min="4" max="4" width="50" style="58" customWidth="1"/>
    <col min="5" max="5" width="15.26953125" style="58" bestFit="1" customWidth="1"/>
    <col min="6" max="6" width="12.26953125" style="58" bestFit="1" customWidth="1"/>
    <col min="7" max="7" width="20" style="58" customWidth="1"/>
    <col min="8" max="8" width="10.453125" style="58" bestFit="1" customWidth="1"/>
    <col min="9" max="9" width="15.1796875" style="58" bestFit="1" customWidth="1"/>
    <col min="10" max="10" width="14.26953125" style="58" bestFit="1" customWidth="1"/>
    <col min="11" max="11" width="15.7265625" style="58" bestFit="1" customWidth="1"/>
    <col min="12" max="12" width="16.26953125" style="58" bestFit="1" customWidth="1"/>
    <col min="13" max="13" width="15.26953125" style="58" bestFit="1" customWidth="1"/>
    <col min="14" max="16384" width="9.1796875" style="58"/>
  </cols>
  <sheetData>
    <row r="1" spans="1:13" x14ac:dyDescent="0.3">
      <c r="B1" s="50" t="s">
        <v>81</v>
      </c>
      <c r="C1" s="50" t="s">
        <v>126</v>
      </c>
    </row>
    <row r="2" spans="1:13" ht="28" x14ac:dyDescent="0.3">
      <c r="B2" s="59" t="s">
        <v>127</v>
      </c>
      <c r="C2" s="60" t="s">
        <v>133</v>
      </c>
      <c r="D2" s="60" t="s">
        <v>134</v>
      </c>
      <c r="E2" s="61"/>
      <c r="F2" s="61"/>
      <c r="G2" s="61"/>
      <c r="H2" s="61"/>
      <c r="I2" s="61"/>
      <c r="J2" s="61"/>
      <c r="K2" s="61"/>
      <c r="L2" s="61"/>
      <c r="M2" s="61"/>
    </row>
    <row r="3" spans="1:13" ht="56" x14ac:dyDescent="0.3">
      <c r="B3" s="60" t="s">
        <v>79</v>
      </c>
      <c r="C3" s="62" t="s">
        <v>82</v>
      </c>
      <c r="D3" s="62" t="s">
        <v>83</v>
      </c>
      <c r="E3" s="62" t="s">
        <v>84</v>
      </c>
      <c r="F3" s="62" t="s">
        <v>85</v>
      </c>
      <c r="G3" s="62" t="s">
        <v>86</v>
      </c>
      <c r="H3" s="62" t="s">
        <v>87</v>
      </c>
      <c r="I3" s="62" t="s">
        <v>88</v>
      </c>
      <c r="J3" s="62" t="s">
        <v>89</v>
      </c>
      <c r="K3" s="62" t="s">
        <v>90</v>
      </c>
      <c r="L3" s="62" t="s">
        <v>91</v>
      </c>
      <c r="M3" s="62" t="s">
        <v>92</v>
      </c>
    </row>
    <row r="4" spans="1:13" ht="28" x14ac:dyDescent="0.3">
      <c r="B4" s="62" t="s">
        <v>93</v>
      </c>
      <c r="C4" s="62" t="s">
        <v>94</v>
      </c>
      <c r="D4" s="62" t="s">
        <v>95</v>
      </c>
      <c r="E4" s="62" t="s">
        <v>93</v>
      </c>
      <c r="F4" s="62" t="s">
        <v>96</v>
      </c>
      <c r="G4" s="62" t="s">
        <v>93</v>
      </c>
      <c r="H4" s="62" t="s">
        <v>93</v>
      </c>
      <c r="I4" s="62" t="s">
        <v>97</v>
      </c>
      <c r="J4" s="62" t="s">
        <v>93</v>
      </c>
      <c r="K4" s="62" t="s">
        <v>95</v>
      </c>
      <c r="L4" s="62" t="s">
        <v>93</v>
      </c>
      <c r="M4" s="62" t="s">
        <v>93</v>
      </c>
    </row>
    <row r="5" spans="1:13" ht="112" x14ac:dyDescent="0.3">
      <c r="A5" s="58" t="s">
        <v>270</v>
      </c>
      <c r="B5" s="60" t="s">
        <v>98</v>
      </c>
      <c r="C5" s="63" t="s">
        <v>135</v>
      </c>
      <c r="D5" s="63" t="s">
        <v>257</v>
      </c>
      <c r="E5" s="64"/>
      <c r="F5" s="64"/>
      <c r="G5" s="64"/>
      <c r="H5" s="64"/>
      <c r="I5" s="64"/>
      <c r="J5" s="64"/>
      <c r="K5" s="64"/>
      <c r="L5" s="64"/>
      <c r="M5" s="64"/>
    </row>
    <row r="7" spans="1:13" x14ac:dyDescent="0.3">
      <c r="B7" s="59" t="s">
        <v>127</v>
      </c>
      <c r="C7" s="60" t="s">
        <v>258</v>
      </c>
      <c r="D7" s="60" t="s">
        <v>123</v>
      </c>
    </row>
    <row r="8" spans="1:13" x14ac:dyDescent="0.3">
      <c r="B8" s="60" t="s">
        <v>136</v>
      </c>
      <c r="C8" s="67">
        <v>0.7</v>
      </c>
      <c r="D8" s="59"/>
    </row>
    <row r="9" spans="1:13" ht="56" x14ac:dyDescent="0.3">
      <c r="B9" s="60" t="s">
        <v>79</v>
      </c>
      <c r="C9" s="62" t="s">
        <v>82</v>
      </c>
      <c r="D9" s="62" t="s">
        <v>83</v>
      </c>
      <c r="E9" s="62" t="s">
        <v>84</v>
      </c>
      <c r="F9" s="62" t="s">
        <v>85</v>
      </c>
      <c r="G9" s="62" t="s">
        <v>86</v>
      </c>
      <c r="H9" s="62" t="s">
        <v>87</v>
      </c>
      <c r="I9" s="62" t="s">
        <v>88</v>
      </c>
      <c r="J9" s="62" t="s">
        <v>89</v>
      </c>
      <c r="K9" s="62" t="s">
        <v>90</v>
      </c>
      <c r="L9" s="62" t="s">
        <v>91</v>
      </c>
      <c r="M9" s="62" t="s">
        <v>92</v>
      </c>
    </row>
    <row r="10" spans="1:13" ht="28" x14ac:dyDescent="0.3">
      <c r="B10" s="62" t="s">
        <v>93</v>
      </c>
      <c r="C10" s="62" t="s">
        <v>94</v>
      </c>
      <c r="D10" s="62" t="s">
        <v>95</v>
      </c>
      <c r="E10" s="62" t="s">
        <v>93</v>
      </c>
      <c r="F10" s="62" t="s">
        <v>96</v>
      </c>
      <c r="G10" s="62" t="s">
        <v>93</v>
      </c>
      <c r="H10" s="62" t="s">
        <v>93</v>
      </c>
      <c r="I10" s="62" t="s">
        <v>97</v>
      </c>
      <c r="J10" s="62" t="s">
        <v>93</v>
      </c>
      <c r="K10" s="62" t="s">
        <v>95</v>
      </c>
      <c r="L10" s="62" t="s">
        <v>93</v>
      </c>
      <c r="M10" s="62" t="s">
        <v>93</v>
      </c>
    </row>
    <row r="11" spans="1:13" ht="28" x14ac:dyDescent="0.3">
      <c r="A11" s="58" t="s">
        <v>271</v>
      </c>
      <c r="B11" s="60" t="s">
        <v>175</v>
      </c>
      <c r="C11" s="63" t="s">
        <v>259</v>
      </c>
      <c r="D11" s="78" t="s">
        <v>262</v>
      </c>
      <c r="E11" s="65" t="s">
        <v>80</v>
      </c>
      <c r="F11" s="64"/>
      <c r="G11" s="64"/>
      <c r="H11" s="64"/>
      <c r="I11" s="77">
        <v>10</v>
      </c>
      <c r="J11" s="65" t="s">
        <v>80</v>
      </c>
      <c r="K11" s="63" t="s">
        <v>263</v>
      </c>
      <c r="L11" s="63" t="s">
        <v>261</v>
      </c>
      <c r="M11" s="65" t="s">
        <v>80</v>
      </c>
    </row>
    <row r="12" spans="1:13" ht="28" x14ac:dyDescent="0.3">
      <c r="A12" s="58" t="s">
        <v>273</v>
      </c>
      <c r="B12" s="60" t="s">
        <v>175</v>
      </c>
      <c r="C12" s="63" t="s">
        <v>259</v>
      </c>
      <c r="D12" s="58" t="s">
        <v>264</v>
      </c>
      <c r="E12" s="65" t="s">
        <v>80</v>
      </c>
      <c r="F12" s="64"/>
      <c r="G12" s="64"/>
      <c r="H12" s="64"/>
      <c r="I12" s="77">
        <v>10</v>
      </c>
      <c r="J12" s="65" t="s">
        <v>80</v>
      </c>
      <c r="K12" s="63" t="s">
        <v>263</v>
      </c>
      <c r="L12" s="63" t="s">
        <v>261</v>
      </c>
      <c r="M12" s="65" t="s">
        <v>80</v>
      </c>
    </row>
    <row r="13" spans="1:13" ht="28" x14ac:dyDescent="0.3">
      <c r="A13" s="58" t="s">
        <v>272</v>
      </c>
      <c r="B13" s="60" t="s">
        <v>175</v>
      </c>
      <c r="C13" s="63" t="s">
        <v>259</v>
      </c>
      <c r="D13" s="58" t="s">
        <v>265</v>
      </c>
      <c r="E13" s="65" t="s">
        <v>80</v>
      </c>
      <c r="F13" s="64"/>
      <c r="G13" s="64"/>
      <c r="H13" s="64"/>
      <c r="I13" s="77">
        <v>10</v>
      </c>
      <c r="J13" s="65" t="s">
        <v>80</v>
      </c>
      <c r="K13" s="63" t="s">
        <v>263</v>
      </c>
      <c r="L13" s="63" t="s">
        <v>261</v>
      </c>
      <c r="M13" s="65" t="s">
        <v>80</v>
      </c>
    </row>
    <row r="14" spans="1:13" ht="28" x14ac:dyDescent="0.3">
      <c r="A14" s="58" t="s">
        <v>274</v>
      </c>
      <c r="B14" s="60" t="s">
        <v>175</v>
      </c>
      <c r="C14" s="63" t="s">
        <v>259</v>
      </c>
      <c r="D14" s="58" t="s">
        <v>266</v>
      </c>
      <c r="E14" s="65" t="s">
        <v>80</v>
      </c>
      <c r="F14" s="64"/>
      <c r="G14" s="64"/>
      <c r="H14" s="64"/>
      <c r="I14" s="77">
        <v>10</v>
      </c>
      <c r="J14" s="65" t="s">
        <v>80</v>
      </c>
      <c r="K14" s="63" t="s">
        <v>263</v>
      </c>
      <c r="L14" s="63" t="s">
        <v>261</v>
      </c>
      <c r="M14" s="65" t="s">
        <v>80</v>
      </c>
    </row>
    <row r="15" spans="1:13" ht="28" x14ac:dyDescent="0.3">
      <c r="A15" s="58" t="s">
        <v>275</v>
      </c>
      <c r="B15" s="60" t="s">
        <v>100</v>
      </c>
      <c r="C15" s="58" t="s">
        <v>267</v>
      </c>
      <c r="D15" s="58" t="s">
        <v>268</v>
      </c>
      <c r="E15" s="65" t="s">
        <v>80</v>
      </c>
      <c r="F15" s="64"/>
      <c r="G15" s="64"/>
      <c r="H15" s="64"/>
      <c r="I15" s="77">
        <v>30</v>
      </c>
      <c r="J15" s="65" t="s">
        <v>80</v>
      </c>
      <c r="K15" s="58" t="s">
        <v>269</v>
      </c>
      <c r="L15" s="63" t="s">
        <v>261</v>
      </c>
      <c r="M15" s="65" t="s">
        <v>80</v>
      </c>
    </row>
    <row r="17" spans="1:13" x14ac:dyDescent="0.3">
      <c r="B17" s="59" t="s">
        <v>127</v>
      </c>
      <c r="C17" s="60" t="s">
        <v>282</v>
      </c>
      <c r="D17" s="60" t="s">
        <v>137</v>
      </c>
    </row>
    <row r="18" spans="1:13" x14ac:dyDescent="0.3">
      <c r="B18" s="60" t="s">
        <v>136</v>
      </c>
      <c r="C18" s="67">
        <v>0.7</v>
      </c>
      <c r="D18" s="59"/>
    </row>
    <row r="19" spans="1:13" ht="56" x14ac:dyDescent="0.3">
      <c r="B19" s="60" t="s">
        <v>79</v>
      </c>
      <c r="C19" s="62" t="s">
        <v>82</v>
      </c>
      <c r="D19" s="62" t="s">
        <v>83</v>
      </c>
      <c r="E19" s="62" t="s">
        <v>84</v>
      </c>
      <c r="F19" s="62" t="s">
        <v>85</v>
      </c>
      <c r="G19" s="62" t="s">
        <v>86</v>
      </c>
      <c r="H19" s="62" t="s">
        <v>87</v>
      </c>
      <c r="I19" s="62" t="s">
        <v>88</v>
      </c>
      <c r="J19" s="62" t="s">
        <v>89</v>
      </c>
      <c r="K19" s="62" t="s">
        <v>90</v>
      </c>
      <c r="L19" s="62" t="s">
        <v>91</v>
      </c>
      <c r="M19" s="62" t="s">
        <v>92</v>
      </c>
    </row>
    <row r="20" spans="1:13" ht="28" x14ac:dyDescent="0.3">
      <c r="B20" s="62" t="s">
        <v>93</v>
      </c>
      <c r="C20" s="62" t="s">
        <v>94</v>
      </c>
      <c r="D20" s="62" t="s">
        <v>95</v>
      </c>
      <c r="E20" s="62" t="s">
        <v>93</v>
      </c>
      <c r="F20" s="62" t="s">
        <v>96</v>
      </c>
      <c r="G20" s="62" t="s">
        <v>93</v>
      </c>
      <c r="H20" s="62" t="s">
        <v>93</v>
      </c>
      <c r="I20" s="62" t="s">
        <v>97</v>
      </c>
      <c r="J20" s="62" t="s">
        <v>93</v>
      </c>
      <c r="K20" s="62" t="s">
        <v>95</v>
      </c>
      <c r="L20" s="62" t="s">
        <v>93</v>
      </c>
      <c r="M20" s="62" t="s">
        <v>93</v>
      </c>
    </row>
    <row r="21" spans="1:13" ht="28" x14ac:dyDescent="0.3">
      <c r="A21" s="58" t="s">
        <v>277</v>
      </c>
      <c r="B21" s="60" t="s">
        <v>175</v>
      </c>
      <c r="C21" s="63" t="s">
        <v>259</v>
      </c>
      <c r="D21" s="78" t="s">
        <v>262</v>
      </c>
      <c r="E21" s="65" t="s">
        <v>80</v>
      </c>
      <c r="F21" s="64"/>
      <c r="G21" s="64"/>
      <c r="H21" s="64"/>
      <c r="I21" s="77">
        <v>10</v>
      </c>
      <c r="J21" s="65" t="s">
        <v>80</v>
      </c>
      <c r="K21" s="63" t="s">
        <v>263</v>
      </c>
      <c r="L21" s="63" t="s">
        <v>261</v>
      </c>
      <c r="M21" s="65" t="s">
        <v>80</v>
      </c>
    </row>
    <row r="22" spans="1:13" ht="28" x14ac:dyDescent="0.3">
      <c r="A22" s="58" t="s">
        <v>278</v>
      </c>
      <c r="B22" s="60" t="s">
        <v>175</v>
      </c>
      <c r="C22" s="63" t="s">
        <v>259</v>
      </c>
      <c r="D22" s="58" t="s">
        <v>265</v>
      </c>
      <c r="E22" s="65" t="s">
        <v>80</v>
      </c>
      <c r="F22" s="64"/>
      <c r="G22" s="64"/>
      <c r="H22" s="64"/>
      <c r="I22" s="77">
        <v>10</v>
      </c>
      <c r="J22" s="65" t="s">
        <v>80</v>
      </c>
      <c r="K22" s="63" t="s">
        <v>263</v>
      </c>
      <c r="L22" s="63" t="s">
        <v>261</v>
      </c>
      <c r="M22" s="65" t="s">
        <v>80</v>
      </c>
    </row>
    <row r="23" spans="1:13" ht="28" x14ac:dyDescent="0.3">
      <c r="A23" s="58" t="s">
        <v>279</v>
      </c>
      <c r="B23" s="60" t="s">
        <v>175</v>
      </c>
      <c r="C23" s="63" t="s">
        <v>259</v>
      </c>
      <c r="D23" s="58" t="s">
        <v>276</v>
      </c>
      <c r="E23" s="65" t="s">
        <v>80</v>
      </c>
      <c r="F23" s="64"/>
      <c r="G23" s="64"/>
      <c r="H23" s="64"/>
      <c r="I23" s="77">
        <v>20</v>
      </c>
      <c r="J23" s="65" t="s">
        <v>80</v>
      </c>
      <c r="K23" s="63" t="s">
        <v>263</v>
      </c>
      <c r="L23" s="63" t="s">
        <v>261</v>
      </c>
      <c r="M23" s="65" t="s">
        <v>80</v>
      </c>
    </row>
    <row r="24" spans="1:13" ht="28" x14ac:dyDescent="0.3">
      <c r="A24" s="58" t="s">
        <v>280</v>
      </c>
      <c r="B24" s="60" t="s">
        <v>100</v>
      </c>
      <c r="C24" s="58" t="s">
        <v>267</v>
      </c>
      <c r="D24" s="58" t="s">
        <v>268</v>
      </c>
      <c r="E24" s="65" t="s">
        <v>80</v>
      </c>
      <c r="F24" s="64"/>
      <c r="G24" s="64"/>
      <c r="H24" s="64"/>
      <c r="I24" s="77">
        <v>30</v>
      </c>
      <c r="J24" s="65" t="s">
        <v>80</v>
      </c>
      <c r="K24" s="58" t="s">
        <v>269</v>
      </c>
      <c r="L24" s="63" t="s">
        <v>261</v>
      </c>
      <c r="M24" s="65" t="s">
        <v>80</v>
      </c>
    </row>
    <row r="26" spans="1:13" x14ac:dyDescent="0.3">
      <c r="B26" s="59" t="s">
        <v>127</v>
      </c>
      <c r="C26" s="60" t="s">
        <v>281</v>
      </c>
      <c r="D26" s="60" t="s">
        <v>138</v>
      </c>
    </row>
    <row r="27" spans="1:13" x14ac:dyDescent="0.3">
      <c r="B27" s="60" t="s">
        <v>136</v>
      </c>
      <c r="C27" s="67">
        <v>0.7</v>
      </c>
      <c r="D27" s="59"/>
    </row>
    <row r="28" spans="1:13" ht="56" x14ac:dyDescent="0.3">
      <c r="B28" s="60" t="s">
        <v>79</v>
      </c>
      <c r="C28" s="62" t="s">
        <v>82</v>
      </c>
      <c r="D28" s="62" t="s">
        <v>83</v>
      </c>
      <c r="E28" s="62" t="s">
        <v>84</v>
      </c>
      <c r="F28" s="62" t="s">
        <v>85</v>
      </c>
      <c r="G28" s="62" t="s">
        <v>86</v>
      </c>
      <c r="H28" s="62" t="s">
        <v>87</v>
      </c>
      <c r="I28" s="62" t="s">
        <v>88</v>
      </c>
      <c r="J28" s="62" t="s">
        <v>89</v>
      </c>
      <c r="K28" s="62" t="s">
        <v>90</v>
      </c>
      <c r="L28" s="62" t="s">
        <v>91</v>
      </c>
      <c r="M28" s="62" t="s">
        <v>92</v>
      </c>
    </row>
    <row r="29" spans="1:13" ht="28" x14ac:dyDescent="0.3">
      <c r="B29" s="62" t="s">
        <v>93</v>
      </c>
      <c r="C29" s="62" t="s">
        <v>94</v>
      </c>
      <c r="D29" s="62" t="s">
        <v>95</v>
      </c>
      <c r="E29" s="62" t="s">
        <v>93</v>
      </c>
      <c r="F29" s="62" t="s">
        <v>96</v>
      </c>
      <c r="G29" s="62" t="s">
        <v>93</v>
      </c>
      <c r="H29" s="62" t="s">
        <v>93</v>
      </c>
      <c r="I29" s="62" t="s">
        <v>97</v>
      </c>
      <c r="J29" s="62" t="s">
        <v>93</v>
      </c>
      <c r="K29" s="62" t="s">
        <v>95</v>
      </c>
      <c r="L29" s="62" t="s">
        <v>93</v>
      </c>
      <c r="M29" s="62" t="s">
        <v>93</v>
      </c>
    </row>
    <row r="30" spans="1:13" ht="28" x14ac:dyDescent="0.3">
      <c r="A30" s="58" t="s">
        <v>286</v>
      </c>
      <c r="B30" s="60" t="s">
        <v>175</v>
      </c>
      <c r="C30" s="63" t="s">
        <v>259</v>
      </c>
      <c r="D30" s="78" t="s">
        <v>262</v>
      </c>
      <c r="E30" s="65" t="s">
        <v>80</v>
      </c>
      <c r="F30" s="64"/>
      <c r="G30" s="64"/>
      <c r="H30" s="64"/>
      <c r="I30" s="77">
        <v>10</v>
      </c>
      <c r="J30" s="65" t="s">
        <v>80</v>
      </c>
      <c r="K30" s="63" t="s">
        <v>263</v>
      </c>
      <c r="L30" s="63" t="s">
        <v>261</v>
      </c>
      <c r="M30" s="65" t="s">
        <v>80</v>
      </c>
    </row>
    <row r="31" spans="1:13" ht="28" x14ac:dyDescent="0.3">
      <c r="A31" s="58" t="s">
        <v>287</v>
      </c>
      <c r="B31" s="60" t="s">
        <v>175</v>
      </c>
      <c r="C31" s="63" t="s">
        <v>259</v>
      </c>
      <c r="D31" s="58" t="s">
        <v>283</v>
      </c>
      <c r="E31" s="65" t="s">
        <v>80</v>
      </c>
      <c r="F31" s="64"/>
      <c r="G31" s="64"/>
      <c r="H31" s="64"/>
      <c r="I31" s="77">
        <v>20</v>
      </c>
      <c r="J31" s="65" t="s">
        <v>80</v>
      </c>
      <c r="K31" s="63" t="s">
        <v>263</v>
      </c>
      <c r="L31" s="63" t="s">
        <v>261</v>
      </c>
      <c r="M31" s="65" t="s">
        <v>80</v>
      </c>
    </row>
    <row r="32" spans="1:13" ht="28" x14ac:dyDescent="0.3">
      <c r="A32" s="58" t="s">
        <v>288</v>
      </c>
      <c r="B32" s="60" t="s">
        <v>100</v>
      </c>
      <c r="C32" s="63" t="s">
        <v>285</v>
      </c>
      <c r="D32" s="58" t="s">
        <v>284</v>
      </c>
      <c r="E32" s="65" t="s">
        <v>80</v>
      </c>
      <c r="F32" s="64"/>
      <c r="G32" s="64"/>
      <c r="H32" s="64"/>
      <c r="I32" s="77">
        <v>10</v>
      </c>
      <c r="J32" s="65" t="s">
        <v>80</v>
      </c>
      <c r="K32" s="58" t="s">
        <v>269</v>
      </c>
      <c r="L32" s="63" t="s">
        <v>261</v>
      </c>
      <c r="M32" s="65" t="s">
        <v>80</v>
      </c>
    </row>
    <row r="33" spans="1:13" ht="28" x14ac:dyDescent="0.3">
      <c r="A33" s="58" t="s">
        <v>289</v>
      </c>
      <c r="B33" s="60" t="s">
        <v>100</v>
      </c>
      <c r="C33" s="58" t="s">
        <v>267</v>
      </c>
      <c r="D33" s="58" t="s">
        <v>268</v>
      </c>
      <c r="E33" s="65" t="s">
        <v>80</v>
      </c>
      <c r="F33" s="64"/>
      <c r="G33" s="64"/>
      <c r="H33" s="64"/>
      <c r="I33" s="77">
        <v>30</v>
      </c>
      <c r="J33" s="65" t="s">
        <v>80</v>
      </c>
      <c r="K33" s="58" t="s">
        <v>269</v>
      </c>
      <c r="L33" s="63" t="s">
        <v>261</v>
      </c>
      <c r="M33" s="65" t="s">
        <v>80</v>
      </c>
    </row>
    <row r="35" spans="1:13" x14ac:dyDescent="0.3">
      <c r="B35" s="59" t="s">
        <v>127</v>
      </c>
      <c r="C35" s="60" t="s">
        <v>290</v>
      </c>
      <c r="D35" s="60" t="s">
        <v>139</v>
      </c>
    </row>
    <row r="36" spans="1:13" x14ac:dyDescent="0.3">
      <c r="B36" s="60" t="s">
        <v>136</v>
      </c>
      <c r="C36" s="67">
        <v>0.7</v>
      </c>
      <c r="D36" s="59"/>
    </row>
    <row r="37" spans="1:13" ht="56" x14ac:dyDescent="0.3">
      <c r="B37" s="60" t="s">
        <v>79</v>
      </c>
      <c r="C37" s="62" t="s">
        <v>82</v>
      </c>
      <c r="D37" s="62" t="s">
        <v>83</v>
      </c>
      <c r="E37" s="62" t="s">
        <v>84</v>
      </c>
      <c r="F37" s="62" t="s">
        <v>85</v>
      </c>
      <c r="G37" s="62" t="s">
        <v>86</v>
      </c>
      <c r="H37" s="62" t="s">
        <v>87</v>
      </c>
      <c r="I37" s="62" t="s">
        <v>88</v>
      </c>
      <c r="J37" s="62" t="s">
        <v>89</v>
      </c>
      <c r="K37" s="62" t="s">
        <v>90</v>
      </c>
      <c r="L37" s="62" t="s">
        <v>91</v>
      </c>
      <c r="M37" s="62" t="s">
        <v>92</v>
      </c>
    </row>
    <row r="38" spans="1:13" ht="28" x14ac:dyDescent="0.3">
      <c r="B38" s="62" t="s">
        <v>93</v>
      </c>
      <c r="C38" s="62" t="s">
        <v>94</v>
      </c>
      <c r="D38" s="62" t="s">
        <v>95</v>
      </c>
      <c r="E38" s="62" t="s">
        <v>93</v>
      </c>
      <c r="F38" s="62" t="s">
        <v>96</v>
      </c>
      <c r="G38" s="62" t="s">
        <v>93</v>
      </c>
      <c r="H38" s="62" t="s">
        <v>93</v>
      </c>
      <c r="I38" s="62" t="s">
        <v>97</v>
      </c>
      <c r="J38" s="62" t="s">
        <v>93</v>
      </c>
      <c r="K38" s="62" t="s">
        <v>95</v>
      </c>
      <c r="L38" s="62" t="s">
        <v>93</v>
      </c>
      <c r="M38" s="62" t="s">
        <v>93</v>
      </c>
    </row>
    <row r="39" spans="1:13" ht="28" x14ac:dyDescent="0.3">
      <c r="A39" s="58" t="s">
        <v>292</v>
      </c>
      <c r="B39" s="60" t="s">
        <v>175</v>
      </c>
      <c r="C39" s="63" t="s">
        <v>259</v>
      </c>
      <c r="D39" s="78" t="s">
        <v>262</v>
      </c>
      <c r="E39" s="65" t="s">
        <v>80</v>
      </c>
      <c r="F39" s="64"/>
      <c r="G39" s="64"/>
      <c r="H39" s="64"/>
      <c r="I39" s="77">
        <v>10</v>
      </c>
      <c r="J39" s="65" t="s">
        <v>80</v>
      </c>
      <c r="K39" s="63" t="s">
        <v>263</v>
      </c>
      <c r="L39" s="63" t="s">
        <v>261</v>
      </c>
      <c r="M39" s="65" t="s">
        <v>80</v>
      </c>
    </row>
    <row r="40" spans="1:13" ht="28" x14ac:dyDescent="0.3">
      <c r="A40" s="58" t="s">
        <v>293</v>
      </c>
      <c r="B40" s="60" t="s">
        <v>175</v>
      </c>
      <c r="C40" s="63" t="s">
        <v>259</v>
      </c>
      <c r="D40" s="58" t="s">
        <v>283</v>
      </c>
      <c r="E40" s="65" t="s">
        <v>80</v>
      </c>
      <c r="F40" s="64"/>
      <c r="G40" s="64"/>
      <c r="H40" s="64"/>
      <c r="I40" s="77">
        <v>20</v>
      </c>
      <c r="J40" s="65" t="s">
        <v>80</v>
      </c>
      <c r="K40" s="63" t="s">
        <v>263</v>
      </c>
      <c r="L40" s="63" t="s">
        <v>261</v>
      </c>
      <c r="M40" s="65" t="s">
        <v>80</v>
      </c>
    </row>
    <row r="41" spans="1:13" ht="28" x14ac:dyDescent="0.3">
      <c r="A41" s="58" t="s">
        <v>294</v>
      </c>
      <c r="B41" s="60" t="s">
        <v>100</v>
      </c>
      <c r="C41" s="63" t="s">
        <v>285</v>
      </c>
      <c r="D41" s="58" t="s">
        <v>291</v>
      </c>
      <c r="E41" s="65" t="s">
        <v>80</v>
      </c>
      <c r="F41" s="64"/>
      <c r="G41" s="64"/>
      <c r="H41" s="64"/>
      <c r="I41" s="77">
        <v>10</v>
      </c>
      <c r="J41" s="65" t="s">
        <v>80</v>
      </c>
      <c r="K41" s="58" t="s">
        <v>269</v>
      </c>
      <c r="L41" s="63" t="s">
        <v>261</v>
      </c>
      <c r="M41" s="65" t="s">
        <v>80</v>
      </c>
    </row>
    <row r="42" spans="1:13" ht="28" x14ac:dyDescent="0.3">
      <c r="A42" s="58" t="s">
        <v>295</v>
      </c>
      <c r="B42" s="60" t="s">
        <v>100</v>
      </c>
      <c r="C42" s="58" t="s">
        <v>267</v>
      </c>
      <c r="D42" s="58" t="s">
        <v>268</v>
      </c>
      <c r="E42" s="65" t="s">
        <v>80</v>
      </c>
      <c r="F42" s="64"/>
      <c r="G42" s="64"/>
      <c r="H42" s="64"/>
      <c r="I42" s="77">
        <v>30</v>
      </c>
      <c r="J42" s="65" t="s">
        <v>80</v>
      </c>
      <c r="K42" s="58" t="s">
        <v>269</v>
      </c>
      <c r="L42" s="63" t="s">
        <v>261</v>
      </c>
      <c r="M42" s="65" t="s">
        <v>80</v>
      </c>
    </row>
    <row r="44" spans="1:13" x14ac:dyDescent="0.3">
      <c r="B44" s="59" t="s">
        <v>127</v>
      </c>
      <c r="C44" s="60" t="s">
        <v>296</v>
      </c>
      <c r="D44" s="60" t="s">
        <v>140</v>
      </c>
    </row>
    <row r="45" spans="1:13" x14ac:dyDescent="0.3">
      <c r="B45" s="60" t="s">
        <v>136</v>
      </c>
      <c r="C45" s="67">
        <v>0.7</v>
      </c>
      <c r="D45" s="59"/>
    </row>
    <row r="46" spans="1:13" ht="56" x14ac:dyDescent="0.3">
      <c r="B46" s="60" t="s">
        <v>79</v>
      </c>
      <c r="C46" s="62" t="s">
        <v>82</v>
      </c>
      <c r="D46" s="62" t="s">
        <v>83</v>
      </c>
      <c r="E46" s="62" t="s">
        <v>84</v>
      </c>
      <c r="F46" s="62" t="s">
        <v>85</v>
      </c>
      <c r="G46" s="62" t="s">
        <v>86</v>
      </c>
      <c r="H46" s="62" t="s">
        <v>87</v>
      </c>
      <c r="I46" s="62" t="s">
        <v>88</v>
      </c>
      <c r="J46" s="62" t="s">
        <v>89</v>
      </c>
      <c r="K46" s="62" t="s">
        <v>90</v>
      </c>
      <c r="L46" s="62" t="s">
        <v>91</v>
      </c>
      <c r="M46" s="62" t="s">
        <v>92</v>
      </c>
    </row>
    <row r="47" spans="1:13" ht="28" x14ac:dyDescent="0.3">
      <c r="B47" s="62" t="s">
        <v>93</v>
      </c>
      <c r="C47" s="62" t="s">
        <v>94</v>
      </c>
      <c r="D47" s="62" t="s">
        <v>95</v>
      </c>
      <c r="E47" s="62" t="s">
        <v>93</v>
      </c>
      <c r="F47" s="62" t="s">
        <v>96</v>
      </c>
      <c r="G47" s="62" t="s">
        <v>93</v>
      </c>
      <c r="H47" s="62" t="s">
        <v>93</v>
      </c>
      <c r="I47" s="62" t="s">
        <v>97</v>
      </c>
      <c r="J47" s="62" t="s">
        <v>93</v>
      </c>
      <c r="K47" s="62" t="s">
        <v>95</v>
      </c>
      <c r="L47" s="62" t="s">
        <v>93</v>
      </c>
      <c r="M47" s="62" t="s">
        <v>93</v>
      </c>
    </row>
    <row r="48" spans="1:13" ht="28" x14ac:dyDescent="0.3">
      <c r="A48" s="58" t="s">
        <v>300</v>
      </c>
      <c r="B48" s="60" t="s">
        <v>175</v>
      </c>
      <c r="C48" s="63" t="s">
        <v>259</v>
      </c>
      <c r="D48" s="78" t="s">
        <v>262</v>
      </c>
      <c r="E48" s="65" t="s">
        <v>80</v>
      </c>
      <c r="F48" s="64"/>
      <c r="G48" s="64"/>
      <c r="H48" s="64"/>
      <c r="I48" s="77">
        <v>10</v>
      </c>
      <c r="J48" s="65" t="s">
        <v>80</v>
      </c>
      <c r="K48" s="63" t="s">
        <v>263</v>
      </c>
      <c r="L48" s="63" t="s">
        <v>261</v>
      </c>
      <c r="M48" s="65" t="s">
        <v>80</v>
      </c>
    </row>
    <row r="49" spans="1:13" ht="28" x14ac:dyDescent="0.3">
      <c r="A49" s="58" t="s">
        <v>302</v>
      </c>
      <c r="B49" s="60" t="s">
        <v>175</v>
      </c>
      <c r="C49" s="63" t="s">
        <v>259</v>
      </c>
      <c r="D49" s="58" t="s">
        <v>283</v>
      </c>
      <c r="E49" s="65" t="s">
        <v>80</v>
      </c>
      <c r="F49" s="64"/>
      <c r="G49" s="64"/>
      <c r="H49" s="64"/>
      <c r="I49" s="77">
        <v>10</v>
      </c>
      <c r="J49" s="65" t="s">
        <v>80</v>
      </c>
      <c r="K49" s="63" t="s">
        <v>263</v>
      </c>
      <c r="L49" s="63" t="s">
        <v>261</v>
      </c>
      <c r="M49" s="65" t="s">
        <v>80</v>
      </c>
    </row>
    <row r="50" spans="1:13" ht="28" x14ac:dyDescent="0.3">
      <c r="A50" s="58" t="s">
        <v>303</v>
      </c>
      <c r="B50" s="60" t="s">
        <v>175</v>
      </c>
      <c r="C50" s="63" t="s">
        <v>259</v>
      </c>
      <c r="D50" s="58" t="s">
        <v>297</v>
      </c>
      <c r="E50" s="65" t="s">
        <v>80</v>
      </c>
      <c r="F50" s="64"/>
      <c r="G50" s="64"/>
      <c r="H50" s="64"/>
      <c r="I50" s="77">
        <v>10</v>
      </c>
      <c r="J50" s="65" t="s">
        <v>80</v>
      </c>
      <c r="K50" s="63" t="s">
        <v>263</v>
      </c>
      <c r="L50" s="63" t="s">
        <v>261</v>
      </c>
      <c r="M50" s="65" t="s">
        <v>80</v>
      </c>
    </row>
    <row r="51" spans="1:13" ht="28" x14ac:dyDescent="0.3">
      <c r="A51" s="58" t="s">
        <v>304</v>
      </c>
      <c r="B51" s="60" t="s">
        <v>100</v>
      </c>
      <c r="C51" s="63" t="s">
        <v>285</v>
      </c>
      <c r="D51" s="58" t="s">
        <v>298</v>
      </c>
      <c r="E51" s="65" t="s">
        <v>80</v>
      </c>
      <c r="F51" s="64"/>
      <c r="G51" s="64"/>
      <c r="H51" s="64"/>
      <c r="I51" s="77">
        <v>5</v>
      </c>
      <c r="J51" s="65" t="s">
        <v>80</v>
      </c>
      <c r="K51" s="58" t="s">
        <v>269</v>
      </c>
      <c r="L51" s="63" t="s">
        <v>261</v>
      </c>
      <c r="M51" s="65" t="s">
        <v>80</v>
      </c>
    </row>
    <row r="52" spans="1:13" ht="28" x14ac:dyDescent="0.3">
      <c r="A52" s="58" t="s">
        <v>301</v>
      </c>
      <c r="B52" s="60" t="s">
        <v>100</v>
      </c>
      <c r="C52" s="63" t="s">
        <v>285</v>
      </c>
      <c r="D52" s="58" t="s">
        <v>299</v>
      </c>
      <c r="E52" s="65" t="s">
        <v>80</v>
      </c>
      <c r="F52" s="64"/>
      <c r="G52" s="64"/>
      <c r="H52" s="64"/>
      <c r="I52" s="77">
        <v>5</v>
      </c>
      <c r="J52" s="65" t="s">
        <v>80</v>
      </c>
      <c r="K52" s="58" t="s">
        <v>269</v>
      </c>
      <c r="L52" s="63" t="s">
        <v>261</v>
      </c>
      <c r="M52" s="65" t="s">
        <v>80</v>
      </c>
    </row>
    <row r="53" spans="1:13" ht="28" x14ac:dyDescent="0.3">
      <c r="A53" s="58" t="s">
        <v>305</v>
      </c>
      <c r="B53" s="60" t="s">
        <v>100</v>
      </c>
      <c r="C53" s="58" t="s">
        <v>267</v>
      </c>
      <c r="D53" s="58" t="s">
        <v>268</v>
      </c>
      <c r="E53" s="65" t="s">
        <v>80</v>
      </c>
      <c r="F53" s="64"/>
      <c r="G53" s="64"/>
      <c r="H53" s="64"/>
      <c r="I53" s="77">
        <v>30</v>
      </c>
      <c r="J53" s="65" t="s">
        <v>80</v>
      </c>
      <c r="K53" s="58" t="s">
        <v>269</v>
      </c>
      <c r="L53" s="63" t="s">
        <v>261</v>
      </c>
      <c r="M53" s="65" t="s">
        <v>80</v>
      </c>
    </row>
    <row r="55" spans="1:13" x14ac:dyDescent="0.3">
      <c r="B55" s="59" t="s">
        <v>127</v>
      </c>
      <c r="C55" s="60" t="s">
        <v>306</v>
      </c>
      <c r="D55" s="60" t="s">
        <v>142</v>
      </c>
    </row>
    <row r="56" spans="1:13" x14ac:dyDescent="0.3">
      <c r="B56" s="60" t="s">
        <v>136</v>
      </c>
      <c r="C56" s="67">
        <v>0.7</v>
      </c>
      <c r="D56" s="59"/>
    </row>
    <row r="57" spans="1:13" ht="56" x14ac:dyDescent="0.3">
      <c r="B57" s="60" t="s">
        <v>79</v>
      </c>
      <c r="C57" s="62" t="s">
        <v>82</v>
      </c>
      <c r="D57" s="62" t="s">
        <v>83</v>
      </c>
      <c r="E57" s="62" t="s">
        <v>84</v>
      </c>
      <c r="F57" s="62" t="s">
        <v>85</v>
      </c>
      <c r="G57" s="62" t="s">
        <v>86</v>
      </c>
      <c r="H57" s="62" t="s">
        <v>87</v>
      </c>
      <c r="I57" s="62" t="s">
        <v>88</v>
      </c>
      <c r="J57" s="62" t="s">
        <v>89</v>
      </c>
      <c r="K57" s="62" t="s">
        <v>90</v>
      </c>
      <c r="L57" s="62" t="s">
        <v>91</v>
      </c>
      <c r="M57" s="62" t="s">
        <v>92</v>
      </c>
    </row>
    <row r="58" spans="1:13" ht="28" x14ac:dyDescent="0.3">
      <c r="B58" s="62" t="s">
        <v>93</v>
      </c>
      <c r="C58" s="62" t="s">
        <v>94</v>
      </c>
      <c r="D58" s="62" t="s">
        <v>95</v>
      </c>
      <c r="E58" s="62" t="s">
        <v>93</v>
      </c>
      <c r="F58" s="62" t="s">
        <v>96</v>
      </c>
      <c r="G58" s="62" t="s">
        <v>93</v>
      </c>
      <c r="H58" s="62" t="s">
        <v>93</v>
      </c>
      <c r="I58" s="62" t="s">
        <v>97</v>
      </c>
      <c r="J58" s="62" t="s">
        <v>93</v>
      </c>
      <c r="K58" s="62" t="s">
        <v>95</v>
      </c>
      <c r="L58" s="62" t="s">
        <v>93</v>
      </c>
      <c r="M58" s="62" t="s">
        <v>93</v>
      </c>
    </row>
    <row r="59" spans="1:13" ht="28" x14ac:dyDescent="0.3">
      <c r="A59" s="58" t="s">
        <v>311</v>
      </c>
      <c r="B59" s="60" t="s">
        <v>175</v>
      </c>
      <c r="C59" s="63" t="s">
        <v>259</v>
      </c>
      <c r="D59" s="78" t="s">
        <v>262</v>
      </c>
      <c r="E59" s="65" t="s">
        <v>80</v>
      </c>
      <c r="F59" s="64"/>
      <c r="G59" s="64"/>
      <c r="H59" s="64"/>
      <c r="I59" s="77">
        <v>5</v>
      </c>
      <c r="J59" s="65" t="s">
        <v>80</v>
      </c>
      <c r="K59" s="63" t="s">
        <v>263</v>
      </c>
      <c r="L59" s="63" t="s">
        <v>261</v>
      </c>
      <c r="M59" s="65" t="s">
        <v>80</v>
      </c>
    </row>
    <row r="60" spans="1:13" ht="28" x14ac:dyDescent="0.3">
      <c r="A60" s="58" t="s">
        <v>312</v>
      </c>
      <c r="B60" s="60" t="s">
        <v>175</v>
      </c>
      <c r="C60" s="63" t="s">
        <v>259</v>
      </c>
      <c r="D60" s="58" t="s">
        <v>283</v>
      </c>
      <c r="E60" s="65" t="s">
        <v>80</v>
      </c>
      <c r="F60" s="64"/>
      <c r="G60" s="64"/>
      <c r="H60" s="64"/>
      <c r="I60" s="77">
        <v>5</v>
      </c>
      <c r="J60" s="65" t="s">
        <v>80</v>
      </c>
      <c r="K60" s="63" t="s">
        <v>263</v>
      </c>
      <c r="L60" s="63" t="s">
        <v>261</v>
      </c>
      <c r="M60" s="65" t="s">
        <v>80</v>
      </c>
    </row>
    <row r="61" spans="1:13" ht="28" x14ac:dyDescent="0.3">
      <c r="A61" s="58" t="s">
        <v>313</v>
      </c>
      <c r="B61" s="60" t="s">
        <v>175</v>
      </c>
      <c r="C61" s="63" t="s">
        <v>259</v>
      </c>
      <c r="D61" s="58" t="s">
        <v>307</v>
      </c>
      <c r="E61" s="65" t="s">
        <v>80</v>
      </c>
      <c r="F61" s="64"/>
      <c r="G61" s="64"/>
      <c r="H61" s="64"/>
      <c r="I61" s="77">
        <v>5</v>
      </c>
      <c r="J61" s="65" t="s">
        <v>80</v>
      </c>
      <c r="K61" s="63" t="s">
        <v>263</v>
      </c>
      <c r="L61" s="63" t="s">
        <v>261</v>
      </c>
      <c r="M61" s="65" t="s">
        <v>80</v>
      </c>
    </row>
    <row r="62" spans="1:13" ht="28" x14ac:dyDescent="0.3">
      <c r="A62" s="58" t="s">
        <v>314</v>
      </c>
      <c r="B62" s="60" t="s">
        <v>100</v>
      </c>
      <c r="C62" s="63" t="s">
        <v>308</v>
      </c>
      <c r="D62" s="58" t="s">
        <v>309</v>
      </c>
      <c r="E62" s="65" t="s">
        <v>80</v>
      </c>
      <c r="F62" s="64"/>
      <c r="G62" s="64"/>
      <c r="H62" s="64"/>
      <c r="I62" s="77">
        <v>15</v>
      </c>
      <c r="J62" s="65" t="s">
        <v>80</v>
      </c>
      <c r="K62" s="58" t="s">
        <v>269</v>
      </c>
      <c r="L62" s="63" t="s">
        <v>261</v>
      </c>
      <c r="M62" s="65" t="s">
        <v>80</v>
      </c>
    </row>
    <row r="63" spans="1:13" ht="28" x14ac:dyDescent="0.3">
      <c r="A63" s="58" t="s">
        <v>315</v>
      </c>
      <c r="B63" s="60" t="s">
        <v>100</v>
      </c>
      <c r="C63" s="63" t="s">
        <v>285</v>
      </c>
      <c r="D63" s="58" t="s">
        <v>310</v>
      </c>
      <c r="E63" s="65" t="s">
        <v>80</v>
      </c>
      <c r="F63" s="64"/>
      <c r="G63" s="64"/>
      <c r="H63" s="64"/>
      <c r="I63" s="77">
        <v>10</v>
      </c>
      <c r="J63" s="65" t="s">
        <v>80</v>
      </c>
      <c r="K63" s="58" t="s">
        <v>269</v>
      </c>
      <c r="L63" s="63" t="s">
        <v>261</v>
      </c>
      <c r="M63" s="65" t="s">
        <v>80</v>
      </c>
    </row>
    <row r="64" spans="1:13" ht="28" x14ac:dyDescent="0.3">
      <c r="A64" s="58" t="s">
        <v>316</v>
      </c>
      <c r="B64" s="60" t="s">
        <v>100</v>
      </c>
      <c r="C64" s="58" t="s">
        <v>267</v>
      </c>
      <c r="D64" s="58" t="s">
        <v>268</v>
      </c>
      <c r="E64" s="65" t="s">
        <v>80</v>
      </c>
      <c r="F64" s="64"/>
      <c r="G64" s="64"/>
      <c r="H64" s="64"/>
      <c r="I64" s="77">
        <v>30</v>
      </c>
      <c r="J64" s="65" t="s">
        <v>80</v>
      </c>
      <c r="K64" s="58" t="s">
        <v>269</v>
      </c>
      <c r="L64" s="63" t="s">
        <v>261</v>
      </c>
      <c r="M64" s="65" t="s">
        <v>80</v>
      </c>
    </row>
    <row r="66" spans="1:13" x14ac:dyDescent="0.3">
      <c r="B66" s="59" t="s">
        <v>127</v>
      </c>
      <c r="C66" s="60" t="s">
        <v>317</v>
      </c>
      <c r="D66" s="60" t="s">
        <v>318</v>
      </c>
    </row>
    <row r="67" spans="1:13" x14ac:dyDescent="0.3">
      <c r="B67" s="60" t="s">
        <v>136</v>
      </c>
      <c r="C67" s="67">
        <v>0.7</v>
      </c>
      <c r="D67" s="59"/>
    </row>
    <row r="68" spans="1:13" ht="56" x14ac:dyDescent="0.3">
      <c r="B68" s="60" t="s">
        <v>79</v>
      </c>
      <c r="C68" s="62" t="s">
        <v>82</v>
      </c>
      <c r="D68" s="62" t="s">
        <v>83</v>
      </c>
      <c r="E68" s="62" t="s">
        <v>84</v>
      </c>
      <c r="F68" s="62" t="s">
        <v>85</v>
      </c>
      <c r="G68" s="62" t="s">
        <v>86</v>
      </c>
      <c r="H68" s="62" t="s">
        <v>87</v>
      </c>
      <c r="I68" s="62" t="s">
        <v>88</v>
      </c>
      <c r="J68" s="62" t="s">
        <v>89</v>
      </c>
      <c r="K68" s="62" t="s">
        <v>90</v>
      </c>
      <c r="L68" s="62" t="s">
        <v>91</v>
      </c>
      <c r="M68" s="62" t="s">
        <v>92</v>
      </c>
    </row>
    <row r="69" spans="1:13" ht="28" x14ac:dyDescent="0.3">
      <c r="B69" s="62" t="s">
        <v>93</v>
      </c>
      <c r="C69" s="62" t="s">
        <v>94</v>
      </c>
      <c r="D69" s="62" t="s">
        <v>95</v>
      </c>
      <c r="E69" s="62" t="s">
        <v>93</v>
      </c>
      <c r="F69" s="62" t="s">
        <v>96</v>
      </c>
      <c r="G69" s="62" t="s">
        <v>93</v>
      </c>
      <c r="H69" s="62" t="s">
        <v>93</v>
      </c>
      <c r="I69" s="62" t="s">
        <v>97</v>
      </c>
      <c r="J69" s="62" t="s">
        <v>93</v>
      </c>
      <c r="K69" s="62" t="s">
        <v>95</v>
      </c>
      <c r="L69" s="62" t="s">
        <v>93</v>
      </c>
      <c r="M69" s="62" t="s">
        <v>93</v>
      </c>
    </row>
    <row r="70" spans="1:13" ht="28" x14ac:dyDescent="0.3">
      <c r="A70" s="58" t="s">
        <v>322</v>
      </c>
      <c r="B70" s="60" t="s">
        <v>175</v>
      </c>
      <c r="C70" s="63" t="s">
        <v>259</v>
      </c>
      <c r="D70" s="78" t="s">
        <v>319</v>
      </c>
      <c r="E70" s="65" t="s">
        <v>80</v>
      </c>
      <c r="F70" s="64"/>
      <c r="G70" s="64"/>
      <c r="H70" s="64"/>
      <c r="I70" s="77">
        <v>20</v>
      </c>
      <c r="J70" s="65" t="s">
        <v>80</v>
      </c>
      <c r="K70" s="63" t="s">
        <v>263</v>
      </c>
      <c r="L70" s="63" t="s">
        <v>261</v>
      </c>
      <c r="M70" s="65" t="s">
        <v>80</v>
      </c>
    </row>
    <row r="71" spans="1:13" ht="28" x14ac:dyDescent="0.3">
      <c r="A71" s="58" t="s">
        <v>323</v>
      </c>
      <c r="B71" s="60" t="s">
        <v>175</v>
      </c>
      <c r="C71" s="63" t="s">
        <v>259</v>
      </c>
      <c r="D71" s="58" t="s">
        <v>320</v>
      </c>
      <c r="E71" s="65" t="s">
        <v>80</v>
      </c>
      <c r="F71" s="64"/>
      <c r="G71" s="64"/>
      <c r="H71" s="64"/>
      <c r="I71" s="77">
        <v>10</v>
      </c>
      <c r="J71" s="65" t="s">
        <v>80</v>
      </c>
      <c r="K71" s="63" t="s">
        <v>263</v>
      </c>
      <c r="L71" s="63" t="s">
        <v>261</v>
      </c>
      <c r="M71" s="65" t="s">
        <v>80</v>
      </c>
    </row>
    <row r="72" spans="1:13" ht="28" x14ac:dyDescent="0.3">
      <c r="A72" s="58" t="s">
        <v>324</v>
      </c>
      <c r="B72" s="60" t="s">
        <v>175</v>
      </c>
      <c r="C72" s="63" t="s">
        <v>308</v>
      </c>
      <c r="D72" s="58" t="s">
        <v>309</v>
      </c>
      <c r="E72" s="65" t="s">
        <v>80</v>
      </c>
      <c r="F72" s="64"/>
      <c r="G72" s="64"/>
      <c r="H72" s="64"/>
      <c r="I72" s="77">
        <v>10</v>
      </c>
      <c r="J72" s="65" t="s">
        <v>80</v>
      </c>
      <c r="K72" s="58" t="s">
        <v>269</v>
      </c>
      <c r="L72" s="63" t="s">
        <v>261</v>
      </c>
      <c r="M72" s="65" t="s">
        <v>80</v>
      </c>
    </row>
    <row r="73" spans="1:13" ht="28" x14ac:dyDescent="0.3">
      <c r="A73" s="58" t="s">
        <v>325</v>
      </c>
      <c r="B73" s="60" t="s">
        <v>100</v>
      </c>
      <c r="C73" s="58" t="s">
        <v>267</v>
      </c>
      <c r="D73" s="58" t="s">
        <v>321</v>
      </c>
      <c r="E73" s="65" t="s">
        <v>80</v>
      </c>
      <c r="F73" s="64"/>
      <c r="G73" s="64"/>
      <c r="H73" s="64"/>
      <c r="I73" s="77">
        <v>30</v>
      </c>
      <c r="J73" s="65" t="s">
        <v>80</v>
      </c>
      <c r="K73" s="58" t="s">
        <v>269</v>
      </c>
      <c r="L73" s="63" t="s">
        <v>261</v>
      </c>
      <c r="M73" s="65" t="s">
        <v>80</v>
      </c>
    </row>
    <row r="75" spans="1:13" x14ac:dyDescent="0.3">
      <c r="B75" s="59" t="s">
        <v>127</v>
      </c>
      <c r="C75" s="60" t="s">
        <v>326</v>
      </c>
      <c r="D75" s="60" t="s">
        <v>327</v>
      </c>
    </row>
    <row r="76" spans="1:13" x14ac:dyDescent="0.3">
      <c r="B76" s="60" t="s">
        <v>136</v>
      </c>
      <c r="C76" s="67">
        <v>0.7</v>
      </c>
      <c r="D76" s="59"/>
    </row>
    <row r="77" spans="1:13" ht="56" x14ac:dyDescent="0.3">
      <c r="B77" s="60" t="s">
        <v>79</v>
      </c>
      <c r="C77" s="62" t="s">
        <v>82</v>
      </c>
      <c r="D77" s="62" t="s">
        <v>83</v>
      </c>
      <c r="E77" s="62" t="s">
        <v>84</v>
      </c>
      <c r="F77" s="62" t="s">
        <v>85</v>
      </c>
      <c r="G77" s="62" t="s">
        <v>86</v>
      </c>
      <c r="H77" s="62" t="s">
        <v>87</v>
      </c>
      <c r="I77" s="62" t="s">
        <v>88</v>
      </c>
      <c r="J77" s="62" t="s">
        <v>89</v>
      </c>
      <c r="K77" s="62" t="s">
        <v>90</v>
      </c>
      <c r="L77" s="62" t="s">
        <v>91</v>
      </c>
      <c r="M77" s="62" t="s">
        <v>92</v>
      </c>
    </row>
    <row r="78" spans="1:13" ht="28" x14ac:dyDescent="0.3">
      <c r="B78" s="62" t="s">
        <v>93</v>
      </c>
      <c r="C78" s="62" t="s">
        <v>94</v>
      </c>
      <c r="D78" s="62" t="s">
        <v>95</v>
      </c>
      <c r="E78" s="62" t="s">
        <v>93</v>
      </c>
      <c r="F78" s="62" t="s">
        <v>96</v>
      </c>
      <c r="G78" s="62" t="s">
        <v>93</v>
      </c>
      <c r="H78" s="62" t="s">
        <v>93</v>
      </c>
      <c r="I78" s="62" t="s">
        <v>97</v>
      </c>
      <c r="J78" s="62" t="s">
        <v>93</v>
      </c>
      <c r="K78" s="62" t="s">
        <v>95</v>
      </c>
      <c r="L78" s="62" t="s">
        <v>93</v>
      </c>
      <c r="M78" s="62" t="s">
        <v>93</v>
      </c>
    </row>
    <row r="79" spans="1:13" ht="28" x14ac:dyDescent="0.3">
      <c r="A79" s="58" t="s">
        <v>331</v>
      </c>
      <c r="B79" s="60" t="s">
        <v>175</v>
      </c>
      <c r="C79" s="63" t="s">
        <v>259</v>
      </c>
      <c r="D79" s="78" t="s">
        <v>328</v>
      </c>
      <c r="E79" s="65" t="s">
        <v>80</v>
      </c>
      <c r="F79" s="64"/>
      <c r="G79" s="64"/>
      <c r="H79" s="64"/>
      <c r="I79" s="77">
        <v>20</v>
      </c>
      <c r="J79" s="65" t="s">
        <v>80</v>
      </c>
      <c r="K79" s="63" t="s">
        <v>263</v>
      </c>
      <c r="L79" s="63" t="s">
        <v>261</v>
      </c>
      <c r="M79" s="65" t="s">
        <v>80</v>
      </c>
    </row>
    <row r="80" spans="1:13" ht="28" x14ac:dyDescent="0.3">
      <c r="A80" s="58" t="s">
        <v>332</v>
      </c>
      <c r="B80" s="60" t="s">
        <v>100</v>
      </c>
      <c r="C80" s="63" t="s">
        <v>259</v>
      </c>
      <c r="D80" s="58" t="s">
        <v>329</v>
      </c>
      <c r="E80" s="65" t="s">
        <v>80</v>
      </c>
      <c r="F80" s="64"/>
      <c r="G80" s="64"/>
      <c r="H80" s="64"/>
      <c r="I80" s="77">
        <v>20</v>
      </c>
      <c r="J80" s="65" t="s">
        <v>80</v>
      </c>
      <c r="K80" s="63" t="s">
        <v>263</v>
      </c>
      <c r="L80" s="63" t="s">
        <v>261</v>
      </c>
      <c r="M80" s="65" t="s">
        <v>80</v>
      </c>
    </row>
    <row r="81" spans="1:13" ht="28" x14ac:dyDescent="0.3">
      <c r="A81" s="58" t="s">
        <v>333</v>
      </c>
      <c r="B81" s="60" t="s">
        <v>100</v>
      </c>
      <c r="C81" s="58" t="s">
        <v>267</v>
      </c>
      <c r="D81" s="58" t="s">
        <v>330</v>
      </c>
      <c r="E81" s="65" t="s">
        <v>80</v>
      </c>
      <c r="F81" s="64"/>
      <c r="G81" s="64"/>
      <c r="H81" s="64"/>
      <c r="I81" s="77">
        <v>30</v>
      </c>
      <c r="J81" s="65" t="s">
        <v>80</v>
      </c>
      <c r="K81" s="58" t="s">
        <v>269</v>
      </c>
      <c r="L81" s="63" t="s">
        <v>261</v>
      </c>
      <c r="M81" s="65" t="s">
        <v>80</v>
      </c>
    </row>
    <row r="83" spans="1:13" x14ac:dyDescent="0.3">
      <c r="B83" s="59" t="s">
        <v>127</v>
      </c>
      <c r="C83" s="60" t="s">
        <v>334</v>
      </c>
      <c r="D83" s="60" t="s">
        <v>335</v>
      </c>
    </row>
    <row r="84" spans="1:13" x14ac:dyDescent="0.3">
      <c r="B84" s="60" t="s">
        <v>136</v>
      </c>
      <c r="C84" s="67">
        <v>0.7</v>
      </c>
      <c r="D84" s="59"/>
    </row>
    <row r="85" spans="1:13" ht="56" x14ac:dyDescent="0.3">
      <c r="B85" s="60" t="s">
        <v>79</v>
      </c>
      <c r="C85" s="62" t="s">
        <v>82</v>
      </c>
      <c r="D85" s="62" t="s">
        <v>83</v>
      </c>
      <c r="E85" s="62" t="s">
        <v>84</v>
      </c>
      <c r="F85" s="62" t="s">
        <v>85</v>
      </c>
      <c r="G85" s="62" t="s">
        <v>86</v>
      </c>
      <c r="H85" s="62" t="s">
        <v>87</v>
      </c>
      <c r="I85" s="62" t="s">
        <v>88</v>
      </c>
      <c r="J85" s="62" t="s">
        <v>89</v>
      </c>
      <c r="K85" s="62" t="s">
        <v>90</v>
      </c>
      <c r="L85" s="62" t="s">
        <v>91</v>
      </c>
      <c r="M85" s="62" t="s">
        <v>92</v>
      </c>
    </row>
    <row r="86" spans="1:13" ht="28" x14ac:dyDescent="0.3">
      <c r="B86" s="62" t="s">
        <v>93</v>
      </c>
      <c r="C86" s="62" t="s">
        <v>94</v>
      </c>
      <c r="D86" s="62" t="s">
        <v>95</v>
      </c>
      <c r="E86" s="62" t="s">
        <v>93</v>
      </c>
      <c r="F86" s="62" t="s">
        <v>96</v>
      </c>
      <c r="G86" s="62" t="s">
        <v>93</v>
      </c>
      <c r="H86" s="62" t="s">
        <v>93</v>
      </c>
      <c r="I86" s="62" t="s">
        <v>97</v>
      </c>
      <c r="J86" s="62" t="s">
        <v>93</v>
      </c>
      <c r="K86" s="62" t="s">
        <v>95</v>
      </c>
      <c r="L86" s="62" t="s">
        <v>93</v>
      </c>
      <c r="M86" s="62" t="s">
        <v>93</v>
      </c>
    </row>
    <row r="87" spans="1:13" ht="28" x14ac:dyDescent="0.3">
      <c r="A87" s="58" t="s">
        <v>338</v>
      </c>
      <c r="B87" s="60" t="s">
        <v>175</v>
      </c>
      <c r="C87" s="63" t="s">
        <v>259</v>
      </c>
      <c r="D87" s="78" t="s">
        <v>328</v>
      </c>
      <c r="E87" s="65" t="s">
        <v>80</v>
      </c>
      <c r="F87" s="64"/>
      <c r="G87" s="64"/>
      <c r="H87" s="64"/>
      <c r="I87" s="77">
        <v>10</v>
      </c>
      <c r="J87" s="65" t="s">
        <v>80</v>
      </c>
      <c r="K87" s="63" t="s">
        <v>263</v>
      </c>
      <c r="L87" s="63" t="s">
        <v>261</v>
      </c>
      <c r="M87" s="65" t="s">
        <v>80</v>
      </c>
    </row>
    <row r="88" spans="1:13" ht="28" x14ac:dyDescent="0.3">
      <c r="A88" s="58" t="s">
        <v>339</v>
      </c>
      <c r="B88" s="60" t="s">
        <v>100</v>
      </c>
      <c r="C88" s="63" t="s">
        <v>259</v>
      </c>
      <c r="D88" s="58" t="s">
        <v>329</v>
      </c>
      <c r="E88" s="65" t="s">
        <v>80</v>
      </c>
      <c r="F88" s="64"/>
      <c r="G88" s="64"/>
      <c r="H88" s="64"/>
      <c r="I88" s="77">
        <v>10</v>
      </c>
      <c r="J88" s="65" t="s">
        <v>80</v>
      </c>
      <c r="K88" s="63" t="s">
        <v>263</v>
      </c>
      <c r="L88" s="63" t="s">
        <v>261</v>
      </c>
      <c r="M88" s="65" t="s">
        <v>80</v>
      </c>
    </row>
    <row r="89" spans="1:13" ht="28" x14ac:dyDescent="0.3">
      <c r="A89" s="58" t="s">
        <v>340</v>
      </c>
      <c r="B89" s="60" t="s">
        <v>175</v>
      </c>
      <c r="C89" s="63" t="s">
        <v>259</v>
      </c>
      <c r="D89" s="58" t="s">
        <v>337</v>
      </c>
      <c r="E89" s="65" t="s">
        <v>80</v>
      </c>
      <c r="F89" s="64"/>
      <c r="G89" s="64"/>
      <c r="H89" s="64"/>
      <c r="I89" s="77">
        <v>10</v>
      </c>
      <c r="J89" s="65" t="s">
        <v>80</v>
      </c>
      <c r="K89" s="63" t="s">
        <v>263</v>
      </c>
      <c r="L89" s="63" t="s">
        <v>261</v>
      </c>
      <c r="M89" s="65" t="s">
        <v>80</v>
      </c>
    </row>
    <row r="90" spans="1:13" ht="28" x14ac:dyDescent="0.3">
      <c r="A90" s="58" t="s">
        <v>341</v>
      </c>
      <c r="B90" s="60" t="s">
        <v>175</v>
      </c>
      <c r="C90" s="63" t="s">
        <v>259</v>
      </c>
      <c r="D90" s="58" t="s">
        <v>336</v>
      </c>
      <c r="E90" s="65" t="s">
        <v>80</v>
      </c>
      <c r="F90" s="64"/>
      <c r="G90" s="64"/>
      <c r="H90" s="64"/>
      <c r="I90" s="77">
        <v>10</v>
      </c>
      <c r="J90" s="65" t="s">
        <v>80</v>
      </c>
      <c r="K90" s="63" t="s">
        <v>263</v>
      </c>
      <c r="L90" s="63" t="s">
        <v>261</v>
      </c>
      <c r="M90" s="65" t="s">
        <v>80</v>
      </c>
    </row>
    <row r="91" spans="1:13" ht="28" x14ac:dyDescent="0.3">
      <c r="A91" s="58" t="s">
        <v>342</v>
      </c>
      <c r="B91" s="60" t="s">
        <v>100</v>
      </c>
      <c r="C91" s="58" t="s">
        <v>267</v>
      </c>
      <c r="D91" s="58" t="s">
        <v>330</v>
      </c>
      <c r="E91" s="65" t="s">
        <v>80</v>
      </c>
      <c r="F91" s="64"/>
      <c r="G91" s="64"/>
      <c r="H91" s="64"/>
      <c r="I91" s="77">
        <v>30</v>
      </c>
      <c r="J91" s="65" t="s">
        <v>80</v>
      </c>
      <c r="K91" s="58" t="s">
        <v>269</v>
      </c>
      <c r="L91" s="63" t="s">
        <v>261</v>
      </c>
      <c r="M91" s="65" t="s">
        <v>80</v>
      </c>
    </row>
    <row r="93" spans="1:13" x14ac:dyDescent="0.3">
      <c r="B93" s="59" t="s">
        <v>127</v>
      </c>
      <c r="C93" s="60" t="s">
        <v>343</v>
      </c>
      <c r="D93" s="60" t="s">
        <v>344</v>
      </c>
    </row>
    <row r="94" spans="1:13" x14ac:dyDescent="0.3">
      <c r="B94" s="60" t="s">
        <v>136</v>
      </c>
      <c r="C94" s="67">
        <v>0.7</v>
      </c>
      <c r="D94" s="59"/>
    </row>
    <row r="95" spans="1:13" ht="56" x14ac:dyDescent="0.3">
      <c r="B95" s="60" t="s">
        <v>79</v>
      </c>
      <c r="C95" s="62" t="s">
        <v>82</v>
      </c>
      <c r="D95" s="62" t="s">
        <v>83</v>
      </c>
      <c r="E95" s="62" t="s">
        <v>84</v>
      </c>
      <c r="F95" s="62" t="s">
        <v>85</v>
      </c>
      <c r="G95" s="62" t="s">
        <v>86</v>
      </c>
      <c r="H95" s="62" t="s">
        <v>87</v>
      </c>
      <c r="I95" s="62" t="s">
        <v>88</v>
      </c>
      <c r="J95" s="62" t="s">
        <v>89</v>
      </c>
      <c r="K95" s="62" t="s">
        <v>90</v>
      </c>
      <c r="L95" s="62" t="s">
        <v>91</v>
      </c>
      <c r="M95" s="62" t="s">
        <v>92</v>
      </c>
    </row>
    <row r="96" spans="1:13" ht="28" x14ac:dyDescent="0.3">
      <c r="B96" s="62" t="s">
        <v>93</v>
      </c>
      <c r="C96" s="62" t="s">
        <v>94</v>
      </c>
      <c r="D96" s="62" t="s">
        <v>95</v>
      </c>
      <c r="E96" s="62" t="s">
        <v>93</v>
      </c>
      <c r="F96" s="62" t="s">
        <v>96</v>
      </c>
      <c r="G96" s="62" t="s">
        <v>93</v>
      </c>
      <c r="H96" s="62" t="s">
        <v>93</v>
      </c>
      <c r="I96" s="62" t="s">
        <v>97</v>
      </c>
      <c r="J96" s="62" t="s">
        <v>93</v>
      </c>
      <c r="K96" s="62" t="s">
        <v>95</v>
      </c>
      <c r="L96" s="62" t="s">
        <v>93</v>
      </c>
      <c r="M96" s="62" t="s">
        <v>93</v>
      </c>
    </row>
    <row r="97" spans="1:13" ht="28" x14ac:dyDescent="0.3">
      <c r="A97" s="58" t="s">
        <v>348</v>
      </c>
      <c r="B97" s="60" t="s">
        <v>175</v>
      </c>
      <c r="C97" s="63" t="s">
        <v>259</v>
      </c>
      <c r="D97" s="78" t="s">
        <v>345</v>
      </c>
      <c r="E97" s="65" t="s">
        <v>80</v>
      </c>
      <c r="F97" s="64"/>
      <c r="G97" s="64"/>
      <c r="H97" s="64"/>
      <c r="I97" s="77">
        <v>20</v>
      </c>
      <c r="J97" s="65" t="s">
        <v>80</v>
      </c>
      <c r="K97" s="63" t="s">
        <v>263</v>
      </c>
      <c r="L97" s="63" t="s">
        <v>261</v>
      </c>
      <c r="M97" s="65" t="s">
        <v>80</v>
      </c>
    </row>
    <row r="98" spans="1:13" ht="28" x14ac:dyDescent="0.3">
      <c r="A98" s="58" t="s">
        <v>349</v>
      </c>
      <c r="B98" s="60" t="s">
        <v>100</v>
      </c>
      <c r="C98" s="63" t="s">
        <v>259</v>
      </c>
      <c r="D98" s="58" t="s">
        <v>329</v>
      </c>
      <c r="E98" s="65" t="s">
        <v>80</v>
      </c>
      <c r="F98" s="64"/>
      <c r="G98" s="64"/>
      <c r="H98" s="64"/>
      <c r="I98" s="77">
        <v>10</v>
      </c>
      <c r="J98" s="65" t="s">
        <v>80</v>
      </c>
      <c r="K98" s="63" t="s">
        <v>263</v>
      </c>
      <c r="L98" s="63" t="s">
        <v>261</v>
      </c>
      <c r="M98" s="65" t="s">
        <v>80</v>
      </c>
    </row>
    <row r="99" spans="1:13" ht="28" x14ac:dyDescent="0.3">
      <c r="A99" s="58" t="s">
        <v>350</v>
      </c>
      <c r="B99" s="60" t="s">
        <v>175</v>
      </c>
      <c r="C99" s="63" t="s">
        <v>259</v>
      </c>
      <c r="D99" s="58" t="s">
        <v>346</v>
      </c>
      <c r="E99" s="65" t="s">
        <v>80</v>
      </c>
      <c r="F99" s="64"/>
      <c r="G99" s="64"/>
      <c r="H99" s="64"/>
      <c r="I99" s="77">
        <v>10</v>
      </c>
      <c r="J99" s="65" t="s">
        <v>80</v>
      </c>
      <c r="K99" s="63" t="s">
        <v>263</v>
      </c>
      <c r="L99" s="63" t="s">
        <v>261</v>
      </c>
      <c r="M99" s="65" t="s">
        <v>80</v>
      </c>
    </row>
    <row r="100" spans="1:13" ht="28" x14ac:dyDescent="0.3">
      <c r="A100" s="58" t="s">
        <v>351</v>
      </c>
      <c r="B100" s="60" t="s">
        <v>100</v>
      </c>
      <c r="C100" s="58" t="s">
        <v>267</v>
      </c>
      <c r="D100" s="58" t="s">
        <v>347</v>
      </c>
      <c r="E100" s="65" t="s">
        <v>80</v>
      </c>
      <c r="F100" s="64"/>
      <c r="G100" s="64"/>
      <c r="H100" s="64"/>
      <c r="I100" s="77">
        <v>30</v>
      </c>
      <c r="J100" s="65" t="s">
        <v>80</v>
      </c>
      <c r="K100" s="58" t="s">
        <v>269</v>
      </c>
      <c r="L100" s="63" t="s">
        <v>261</v>
      </c>
      <c r="M100" s="65" t="s">
        <v>80</v>
      </c>
    </row>
    <row r="102" spans="1:13" x14ac:dyDescent="0.3">
      <c r="B102" s="59" t="s">
        <v>127</v>
      </c>
      <c r="C102" s="60" t="s">
        <v>352</v>
      </c>
      <c r="D102" s="60" t="s">
        <v>353</v>
      </c>
    </row>
    <row r="103" spans="1:13" x14ac:dyDescent="0.3">
      <c r="B103" s="60" t="s">
        <v>136</v>
      </c>
      <c r="C103" s="67">
        <v>0.7</v>
      </c>
      <c r="D103" s="59"/>
    </row>
    <row r="104" spans="1:13" ht="56" x14ac:dyDescent="0.3">
      <c r="B104" s="60" t="s">
        <v>79</v>
      </c>
      <c r="C104" s="62" t="s">
        <v>82</v>
      </c>
      <c r="D104" s="62" t="s">
        <v>83</v>
      </c>
      <c r="E104" s="62" t="s">
        <v>84</v>
      </c>
      <c r="F104" s="62" t="s">
        <v>85</v>
      </c>
      <c r="G104" s="62" t="s">
        <v>86</v>
      </c>
      <c r="H104" s="62" t="s">
        <v>87</v>
      </c>
      <c r="I104" s="62" t="s">
        <v>88</v>
      </c>
      <c r="J104" s="62" t="s">
        <v>89</v>
      </c>
      <c r="K104" s="62" t="s">
        <v>90</v>
      </c>
      <c r="L104" s="62" t="s">
        <v>91</v>
      </c>
      <c r="M104" s="62" t="s">
        <v>92</v>
      </c>
    </row>
    <row r="105" spans="1:13" ht="28" x14ac:dyDescent="0.3">
      <c r="B105" s="62" t="s">
        <v>93</v>
      </c>
      <c r="C105" s="62" t="s">
        <v>94</v>
      </c>
      <c r="D105" s="62" t="s">
        <v>95</v>
      </c>
      <c r="E105" s="62" t="s">
        <v>93</v>
      </c>
      <c r="F105" s="62" t="s">
        <v>96</v>
      </c>
      <c r="G105" s="62" t="s">
        <v>93</v>
      </c>
      <c r="H105" s="62" t="s">
        <v>93</v>
      </c>
      <c r="I105" s="62" t="s">
        <v>97</v>
      </c>
      <c r="J105" s="62" t="s">
        <v>93</v>
      </c>
      <c r="K105" s="62" t="s">
        <v>95</v>
      </c>
      <c r="L105" s="62" t="s">
        <v>93</v>
      </c>
      <c r="M105" s="62" t="s">
        <v>93</v>
      </c>
    </row>
    <row r="106" spans="1:13" ht="28" x14ac:dyDescent="0.3">
      <c r="B106" s="60" t="s">
        <v>175</v>
      </c>
      <c r="C106" s="63" t="s">
        <v>259</v>
      </c>
      <c r="D106" s="78" t="s">
        <v>354</v>
      </c>
      <c r="E106" s="65" t="s">
        <v>80</v>
      </c>
      <c r="F106" s="64"/>
      <c r="G106" s="64"/>
      <c r="H106" s="64"/>
      <c r="I106" s="77">
        <v>20</v>
      </c>
      <c r="J106" s="65" t="s">
        <v>80</v>
      </c>
      <c r="K106" s="63" t="s">
        <v>263</v>
      </c>
      <c r="L106" s="63" t="s">
        <v>261</v>
      </c>
      <c r="M106" s="65" t="s">
        <v>80</v>
      </c>
    </row>
    <row r="107" spans="1:13" ht="28" x14ac:dyDescent="0.3">
      <c r="B107" s="60" t="s">
        <v>100</v>
      </c>
      <c r="C107" s="63" t="s">
        <v>259</v>
      </c>
      <c r="D107" s="58" t="s">
        <v>329</v>
      </c>
      <c r="E107" s="65" t="s">
        <v>80</v>
      </c>
      <c r="F107" s="64"/>
      <c r="G107" s="64"/>
      <c r="H107" s="64"/>
      <c r="I107" s="77">
        <v>20</v>
      </c>
      <c r="J107" s="65" t="s">
        <v>80</v>
      </c>
      <c r="K107" s="63" t="s">
        <v>263</v>
      </c>
      <c r="L107" s="63" t="s">
        <v>261</v>
      </c>
      <c r="M107" s="65" t="s">
        <v>80</v>
      </c>
    </row>
    <row r="108" spans="1:13" ht="28" x14ac:dyDescent="0.3">
      <c r="B108" s="60" t="s">
        <v>100</v>
      </c>
      <c r="C108" s="58" t="s">
        <v>267</v>
      </c>
      <c r="D108" s="58" t="s">
        <v>355</v>
      </c>
      <c r="E108" s="65" t="s">
        <v>80</v>
      </c>
      <c r="F108" s="64"/>
      <c r="G108" s="64"/>
      <c r="H108" s="64"/>
      <c r="I108" s="77">
        <v>30</v>
      </c>
      <c r="J108" s="65" t="s">
        <v>80</v>
      </c>
      <c r="K108" s="58" t="s">
        <v>269</v>
      </c>
      <c r="L108" s="63" t="s">
        <v>261</v>
      </c>
      <c r="M108" s="65"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DL Document" ma:contentTypeID="0x010100EB65D677CE3F29459140A622ECB42685007B83E912BF8B9C478C5E63BDDB920598" ma:contentTypeVersion="165" ma:contentTypeDescription="Create a new document." ma:contentTypeScope="" ma:versionID="2f99091c4364a10b24f6c0784794ad5e">
  <xsd:schema xmlns:xsd="http://www.w3.org/2001/XMLSchema" xmlns:xs="http://www.w3.org/2001/XMLSchema" xmlns:p="http://schemas.microsoft.com/office/2006/metadata/properties" xmlns:ns1="2fcad6ce-01bd-4544-8915-fa0e57df0e12" xmlns:ns2="http://schemas.microsoft.com/sharepoint/v3" xmlns:ns3="ce1b1e3b-c9bf-49ae-b2b6-13938e107c0c" targetNamespace="http://schemas.microsoft.com/office/2006/metadata/properties" ma:root="true" ma:fieldsID="35fe91d48be47a6365f77ca9ccdfb54e" ns1:_="" ns2:_="" ns3:_="">
    <xsd:import namespace="2fcad6ce-01bd-4544-8915-fa0e57df0e12"/>
    <xsd:import namespace="http://schemas.microsoft.com/sharepoint/v3"/>
    <xsd:import namespace="ce1b1e3b-c9bf-49ae-b2b6-13938e107c0c"/>
    <xsd:element name="properties">
      <xsd:complexType>
        <xsd:sequence>
          <xsd:element name="documentManagement">
            <xsd:complexType>
              <xsd:all>
                <xsd:element ref="ns1:DocumentRef" minOccurs="0"/>
                <xsd:element ref="ns1:DocumentTitle" minOccurs="0"/>
                <xsd:element ref="ns1:RevisionNumber" minOccurs="0"/>
                <xsd:element ref="ns1:DocumentType" minOccurs="0"/>
                <xsd:element ref="ns1:IssueDate" minOccurs="0"/>
                <xsd:element ref="ns1:ReviewDate" minOccurs="0"/>
                <xsd:element ref="ns3:Author0" minOccurs="0"/>
                <xsd:element ref="ns3:Approver" minOccurs="0"/>
                <xsd:element ref="ns1:BusinessArea" minOccurs="0"/>
                <xsd:element ref="ns1:Owner_Author" minOccurs="0"/>
                <xsd:element ref="ns3:Country" minOccurs="0"/>
                <xsd:element ref="ns3:Policy_x0020_No" minOccurs="0"/>
                <xsd:element ref="ns1:DocumentDescription" minOccurs="0"/>
                <xsd:element ref="ns1:ManualRef" minOccurs="0"/>
                <xsd:element ref="ns1:ManualName" minOccurs="0"/>
                <xsd:element ref="ns3:ManualRef6" minOccurs="0"/>
                <xsd:element ref="ns1:LastReviewed" minOccurs="0"/>
                <xsd:element ref="ns1:ReviewedBy" minOccurs="0"/>
                <xsd:element ref="ns3:Archive" minOccurs="0"/>
                <xsd:element ref="ns3:ReasonforArchiving" minOccurs="0"/>
                <xsd:element ref="ns3:BA_x002d_Dept" minOccurs="0"/>
                <xsd:element ref="ns3:ManualRef4" minOccurs="0"/>
                <xsd:element ref="ns3:ManualRef5" minOccurs="0"/>
                <xsd:element ref="ns3:ManualRef2" minOccurs="0"/>
                <xsd:element ref="ns1:DocumentId" minOccurs="0"/>
                <xsd:element ref="ns1:LegacyCreatedBy"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1:SharedWithUsers" minOccurs="0"/>
                <xsd:element ref="ns1:SharedWithDetails" minOccurs="0"/>
                <xsd:element ref="ns1:LegacyCreated" minOccurs="0"/>
                <xsd:element ref="ns1:SourceUNCPath" minOccurs="0"/>
                <xsd:element ref="ns1:SourceFileMissing" minOccurs="0"/>
                <xsd:element ref="ns3:MediaLengthInSeconds" minOccurs="0"/>
                <xsd:element ref="ns1:DocumentMissing" minOccurs="0"/>
                <xsd:element ref="ns1:Containers" minOccurs="0"/>
                <xsd:element ref="ns1:Viewed" minOccurs="0"/>
                <xsd:element ref="ns2:_ip_UnifiedCompliancePolicyProperties" minOccurs="0"/>
                <xsd:element ref="ns2:_ip_UnifiedCompliancePolicyUIAction" minOccurs="0"/>
                <xsd:element ref="ns3:BA_x002d_Dept_x003a_Department" minOccurs="0"/>
                <xsd:element ref="ns3:Doc_x0020_Area_x0020_Code_x003a_7BA" minOccurs="0"/>
                <xsd:element ref="ns3:DateandTime" minOccurs="0"/>
                <xsd:element ref="ns3:lcf76f155ced4ddcb4097134ff3c332f" minOccurs="0"/>
                <xsd:element ref="ns1:TaxCatchAll" minOccurs="0"/>
                <xsd:element ref="ns3:ManualRef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ad6ce-01bd-4544-8915-fa0e57df0e12" elementFormDefault="qualified">
    <xsd:import namespace="http://schemas.microsoft.com/office/2006/documentManagement/types"/>
    <xsd:import namespace="http://schemas.microsoft.com/office/infopath/2007/PartnerControls"/>
    <xsd:element name="DocumentRef" ma:index="0" nillable="true" ma:displayName="Document Ref" ma:indexed="true" ma:internalName="DocumentRef" ma:readOnly="false">
      <xsd:simpleType>
        <xsd:restriction base="dms:Text"/>
      </xsd:simpleType>
    </xsd:element>
    <xsd:element name="DocumentTitle" ma:index="3" nillable="true" ma:displayName="Document Title" ma:indexed="true" ma:internalName="DocumentTitle" ma:readOnly="false">
      <xsd:simpleType>
        <xsd:restriction base="dms:Text"/>
      </xsd:simpleType>
    </xsd:element>
    <xsd:element name="RevisionNumber" ma:index="4" nillable="true" ma:displayName="Revision Number" ma:internalName="RevisionNumber" ma:readOnly="false">
      <xsd:simpleType>
        <xsd:restriction base="dms:Text"/>
      </xsd:simpleType>
    </xsd:element>
    <xsd:element name="DocumentType" ma:index="5" nillable="true" ma:displayName="Document Type" ma:description="Management Standard (MS) &amp; Risk Standard (RS) are for Restricted Use by Group SHE and Information Security Team only." ma:format="Dropdown" ma:indexed="true" ma:internalName="DocumentType" ma:readOnly="false">
      <xsd:simpleType>
        <xsd:restriction base="dms:Choice">
          <xsd:enumeration value="Code of Practice"/>
          <xsd:enumeration value="Form"/>
          <xsd:enumeration value="Guidance"/>
          <xsd:enumeration value="Isolation Instruction"/>
          <xsd:enumeration value="Manual"/>
          <xsd:enumeration value="Operational Restriction"/>
          <xsd:enumeration value="Plan"/>
          <xsd:enumeration value="Policy"/>
          <xsd:enumeration value="Procedure"/>
          <xsd:enumeration value="Reference"/>
          <xsd:enumeration value="Risk Assessment"/>
          <xsd:enumeration value="Rules"/>
          <xsd:enumeration value="Specification"/>
          <xsd:enumeration value="Statement"/>
          <xsd:enumeration value="Technical Guide"/>
          <xsd:enumeration value="Terms of Reference"/>
          <xsd:enumeration value="Technical Report"/>
          <xsd:enumeration value="Work Instruction"/>
          <xsd:enumeration value="Management Standard"/>
          <xsd:enumeration value="Risk Standard"/>
          <xsd:enumeration value="URL"/>
        </xsd:restriction>
      </xsd:simpleType>
    </xsd:element>
    <xsd:element name="IssueDate" ma:index="6" nillable="true" ma:displayName="Issue Date" ma:format="DateOnly" ma:indexed="true" ma:internalName="IssueDate" ma:readOnly="false">
      <xsd:simpleType>
        <xsd:restriction base="dms:DateTime"/>
      </xsd:simpleType>
    </xsd:element>
    <xsd:element name="ReviewDate" ma:index="7" nillable="true" ma:displayName="Review Date" ma:format="DateOnly" ma:indexed="true" ma:internalName="ReviewDate" ma:readOnly="false">
      <xsd:simpleType>
        <xsd:restriction base="dms:DateTime"/>
      </xsd:simpleType>
    </xsd:element>
    <xsd:element name="BusinessArea" ma:index="10" nillable="true" ma:displayName="Business Area" ma:format="Dropdown" ma:indexed="true" ma:internalName="BusinessArea">
      <xsd:simpleType>
        <xsd:restriction base="dms:Choice">
          <xsd:enumeration value="Corporate"/>
          <xsd:enumeration value="Customer"/>
          <xsd:enumeration value="Distributed Energy"/>
          <xsd:enumeration value="Enterprise"/>
          <xsd:enumeration value="Energy Portfolio Management"/>
          <xsd:enumeration value="Renewable Operations"/>
          <xsd:enumeration value="Thermal"/>
        </xsd:restriction>
      </xsd:simpleType>
    </xsd:element>
    <xsd:element name="Owner_Author" ma:index="11" nillable="true" ma:displayName="Owner" ma:indexed="true" ma:internalName="Owner_Author" ma:readOnly="false">
      <xsd:simpleType>
        <xsd:restriction base="dms:Text">
          <xsd:maxLength value="255"/>
        </xsd:restriction>
      </xsd:simpleType>
    </xsd:element>
    <xsd:element name="DocumentDescription" ma:index="15" nillable="true" ma:displayName="Document Description" ma:indexed="true" ma:internalName="DocumentDescription" ma:readOnly="false">
      <xsd:simpleType>
        <xsd:restriction base="dms:Text"/>
      </xsd:simpleType>
    </xsd:element>
    <xsd:element name="ManualRef" ma:index="16" nillable="true" ma:displayName="Manual Ref" ma:indexed="true" ma:internalName="ManualRef" ma:readOnly="false">
      <xsd:simpleType>
        <xsd:restriction base="dms:Text"/>
      </xsd:simpleType>
    </xsd:element>
    <xsd:element name="ManualName" ma:index="17" nillable="true" ma:displayName="Manual Name" ma:indexed="true" ma:internalName="ManualName" ma:readOnly="false">
      <xsd:simpleType>
        <xsd:restriction base="dms:Text"/>
      </xsd:simpleType>
    </xsd:element>
    <xsd:element name="LastReviewed" ma:index="19" nillable="true" ma:displayName="Last Reviewed" ma:format="DateOnly" ma:internalName="LastReviewed" ma:readOnly="false">
      <xsd:simpleType>
        <xsd:restriction base="dms:DateTime"/>
      </xsd:simpleType>
    </xsd:element>
    <xsd:element name="ReviewedBy" ma:index="20" nillable="true" ma:displayName="Reviewed By" ma:indexed="true" ma:internalName="ReviewedBy" ma:readOnly="false">
      <xsd:simpleType>
        <xsd:restriction base="dms:Text"/>
      </xsd:simpleType>
    </xsd:element>
    <xsd:element name="DocumentId" ma:index="27" nillable="true" ma:displayName="Document ID" ma:hidden="true" ma:indexed="true" ma:internalName="DocumentId" ma:readOnly="false">
      <xsd:simpleType>
        <xsd:restriction base="dms:Text"/>
      </xsd:simpleType>
    </xsd:element>
    <xsd:element name="LegacyCreatedBy" ma:index="28" nillable="true" ma:displayName="Legacy Created By" ma:hidden="true" ma:internalName="LegacyCreatedBy" ma:readOnly="false">
      <xsd:simpleType>
        <xsd:restriction base="dms:Text"/>
      </xsd:simpleType>
    </xsd:element>
    <xsd:element name="SharedWithUsers" ma:index="3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hidden="true" ma:internalName="SharedWithDetails" ma:readOnly="true">
      <xsd:simpleType>
        <xsd:restriction base="dms:Note"/>
      </xsd:simpleType>
    </xsd:element>
    <xsd:element name="LegacyCreated" ma:index="42" nillable="true" ma:displayName="Legacy Created" ma:hidden="true" ma:internalName="LegacyCreated" ma:readOnly="false">
      <xsd:simpleType>
        <xsd:restriction base="dms:DateTime"/>
      </xsd:simpleType>
    </xsd:element>
    <xsd:element name="SourceUNCPath" ma:index="44" nillable="true" ma:displayName="Source UNC Path" ma:hidden="true" ma:internalName="SourceUNCPath" ma:readOnly="false">
      <xsd:simpleType>
        <xsd:restriction base="dms:Text"/>
      </xsd:simpleType>
    </xsd:element>
    <xsd:element name="SourceFileMissing" ma:index="45" nillable="true" ma:displayName="Source File Missing" ma:hidden="true" ma:internalName="SourceFileMissing" ma:readOnly="false">
      <xsd:simpleType>
        <xsd:restriction base="dms:Text"/>
      </xsd:simpleType>
    </xsd:element>
    <xsd:element name="DocumentMissing" ma:index="48" nillable="true" ma:displayName="Document Missing" ma:hidden="true" ma:internalName="DocumentMissing" ma:readOnly="false">
      <xsd:simpleType>
        <xsd:restriction base="dms:Text"/>
      </xsd:simpleType>
    </xsd:element>
    <xsd:element name="Containers" ma:index="49" nillable="true" ma:displayName="Containers" ma:hidden="true" ma:internalName="Containers" ma:readOnly="false">
      <xsd:simpleType>
        <xsd:restriction base="dms:Text"/>
      </xsd:simpleType>
    </xsd:element>
    <xsd:element name="Viewed" ma:index="50" nillable="true" ma:displayName="Viewed" ma:hidden="true" ma:internalName="Viewed" ma:readOnly="false">
      <xsd:simpleType>
        <xsd:restriction base="dms:Number"/>
      </xsd:simpleType>
    </xsd:element>
    <xsd:element name="TaxCatchAll" ma:index="60" nillable="true" ma:displayName="Taxonomy Catch All Column" ma:hidden="true" ma:list="{80adccd3-238f-4531-822e-85c4ef4e6a82}" ma:internalName="TaxCatchAll" ma:readOnly="false" ma:showField="CatchAllData" ma:web="2fcad6ce-01bd-4544-8915-fa0e57df0e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51" nillable="true" ma:displayName="Unified Compliance Policy Properties" ma:hidden="true" ma:internalName="_ip_UnifiedCompliancePolicyProperties" ma:readOnly="false">
      <xsd:simpleType>
        <xsd:restriction base="dms:Note"/>
      </xsd:simpleType>
    </xsd:element>
    <xsd:element name="_ip_UnifiedCompliancePolicyUIAction" ma:index="5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1b1e3b-c9bf-49ae-b2b6-13938e107c0c" elementFormDefault="qualified">
    <xsd:import namespace="http://schemas.microsoft.com/office/2006/documentManagement/types"/>
    <xsd:import namespace="http://schemas.microsoft.com/office/infopath/2007/PartnerControls"/>
    <xsd:element name="Author0" ma:index="8" nillable="true" ma:displayName="Author" ma:format="Dropdown" ma:list="UserInfo" ma:SharePointGroup="0" ma:internalName="Author0"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9" nillable="true" ma:displayName="Approver" ma:list="UserInfo" ma:SearchPeopleOnly="false"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untry" ma:index="12" nillable="true" ma:displayName="Country" ma:default="Global (Applicable to All)" ma:format="Dropdown" ma:internalName="Country" ma:readOnly="false">
      <xsd:simpleType>
        <xsd:restriction base="dms:Choice">
          <xsd:enumeration value="Global (Applicable to All)"/>
          <xsd:enumeration value="Australia"/>
          <xsd:enumeration value="China"/>
          <xsd:enumeration value="Denmark"/>
          <xsd:enumeration value="France"/>
          <xsd:enumeration value="Germany"/>
          <xsd:enumeration value="Greece"/>
          <xsd:enumeration value="Japan"/>
          <xsd:enumeration value="Netherlands"/>
          <xsd:enumeration value="Northern Ireland"/>
          <xsd:enumeration value="Poland"/>
          <xsd:enumeration value="Republic of Ireland"/>
          <xsd:enumeration value="South Korea"/>
          <xsd:enumeration value="Spain"/>
          <xsd:enumeration value="Taiwan"/>
          <xsd:enumeration value="Ukraine"/>
          <xsd:enumeration value="United Kingdom"/>
          <xsd:enumeration value="United States of America"/>
        </xsd:restriction>
      </xsd:simpleType>
    </xsd:element>
    <xsd:element name="Policy_x0020_No" ma:index="13" nillable="true" ma:displayName="Policy No" ma:format="Dropdown" ma:internalName="Policy_x0020_No" ma:readOnly="false">
      <xsd:simpleType>
        <xsd:restriction base="dms:Choice">
          <xsd:enumeration value="PO-GRP-001"/>
          <xsd:enumeration value="PO-GRP-002"/>
          <xsd:enumeration value="PO-GRP-003"/>
          <xsd:enumeration value="PO-GRP-004"/>
          <xsd:enumeration value="PO-GRP-005"/>
          <xsd:enumeration value="PO-GRP-006"/>
          <xsd:enumeration value="PO-GRP-007"/>
          <xsd:enumeration value="PO-GRP-008"/>
          <xsd:enumeration value="PO-GRP-009"/>
          <xsd:enumeration value="PO-GRP-010"/>
          <xsd:enumeration value="PO-GRP-011"/>
          <xsd:enumeration value="PO-GRP-012"/>
          <xsd:enumeration value="PO-GRP-013"/>
          <xsd:enumeration value="PO-GRP-014"/>
          <xsd:enumeration value="PO-GRP-015"/>
          <xsd:enumeration value="PO-GRP-016"/>
          <xsd:enumeration value="PO-GRP-017"/>
          <xsd:enumeration value="PO-GRP-018"/>
          <xsd:enumeration value="PO-GRP-019"/>
        </xsd:restriction>
      </xsd:simpleType>
    </xsd:element>
    <xsd:element name="ManualRef6" ma:index="18" nillable="true" ma:displayName="Additional Info" ma:internalName="ManualRef6" ma:readOnly="false">
      <xsd:simpleType>
        <xsd:restriction base="dms:Text">
          <xsd:maxLength value="255"/>
        </xsd:restriction>
      </xsd:simpleType>
    </xsd:element>
    <xsd:element name="Archive" ma:index="21" nillable="true" ma:displayName="Archive" ma:default="0" ma:description="Click &quot;Yes&quot; to archive this document" ma:internalName="Archive" ma:readOnly="false">
      <xsd:simpleType>
        <xsd:restriction base="dms:Boolean"/>
      </xsd:simpleType>
    </xsd:element>
    <xsd:element name="ReasonforArchiving" ma:index="22" nillable="true" ma:displayName="Reason for Archiving" ma:description="Please select a reason for archiving" ma:format="Dropdown" ma:internalName="ReasonforArchiving">
      <xsd:simpleType>
        <xsd:union memberTypes="dms:Text">
          <xsd:simpleType>
            <xsd:restriction base="dms:Choice">
              <xsd:enumeration value="Obsolete"/>
              <xsd:enumeration value="Superseded"/>
              <xsd:enumeration value="Duplicate"/>
            </xsd:restriction>
          </xsd:simpleType>
        </xsd:union>
      </xsd:simpleType>
    </xsd:element>
    <xsd:element name="BA_x002d_Dept" ma:index="23" nillable="true" ma:displayName="Doc Area Code" ma:format="Dropdown" ma:hidden="true" ma:list="57568b10-f116-4baa-9aa9-3c5937f0e765" ma:internalName="BA_x002d_Dept" ma:readOnly="false" ma:showField="Title">
      <xsd:simpleType>
        <xsd:restriction base="dms:Lookup"/>
      </xsd:simpleType>
    </xsd:element>
    <xsd:element name="ManualRef4" ma:index="24" nillable="true" ma:displayName="Manual Ref 4" ma:hidden="true" ma:internalName="ManualRef4" ma:readOnly="false">
      <xsd:simpleType>
        <xsd:restriction base="dms:Text">
          <xsd:maxLength value="255"/>
        </xsd:restriction>
      </xsd:simpleType>
    </xsd:element>
    <xsd:element name="ManualRef5" ma:index="25" nillable="true" ma:displayName="Manual Ref 5" ma:hidden="true" ma:internalName="ManualRef5" ma:readOnly="false">
      <xsd:simpleType>
        <xsd:restriction base="dms:Text">
          <xsd:maxLength value="255"/>
        </xsd:restriction>
      </xsd:simpleType>
    </xsd:element>
    <xsd:element name="ManualRef2" ma:index="26" nillable="true" ma:displayName="Manual Ref 2" ma:hidden="true" ma:internalName="ManualRef2" ma:readOnly="false">
      <xsd:simpleType>
        <xsd:restriction base="dms:Text">
          <xsd:maxLength value="255"/>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1" nillable="true" ma:displayName="Tags" ma:hidden="true" ma:internalName="MediaServiceAutoTags" ma:readOnly="true">
      <xsd:simpleType>
        <xsd:restriction base="dms:Text"/>
      </xsd:simpleType>
    </xsd:element>
    <xsd:element name="MediaServiceOCR" ma:index="32" nillable="true" ma:displayName="Extracted Text" ma:hidden="true" ma:internalName="MediaServiceOCR" ma:readOnly="true">
      <xsd:simpleType>
        <xsd:restriction base="dms:Note"/>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47" nillable="true" ma:displayName="Length (seconds)" ma:hidden="true" ma:internalName="MediaLengthInSeconds" ma:readOnly="true">
      <xsd:simpleType>
        <xsd:restriction base="dms:Unknown"/>
      </xsd:simpleType>
    </xsd:element>
    <xsd:element name="BA_x002d_Dept_x003a_Department" ma:index="55" nillable="true" ma:displayName="Department" ma:format="Dropdown" ma:hidden="true" ma:list="{57568b10-f116-4baa-9aa9-3c5937f0e765}" ma:internalName="BA_x002d_Dept_x003a_Department" ma:readOnly="false" ma:showField="Department">
      <xsd:simpleType>
        <xsd:restriction base="dms:Lookup"/>
      </xsd:simpleType>
    </xsd:element>
    <xsd:element name="Doc_x0020_Area_x0020_Code_x003a_7BA" ma:index="56" nillable="true" ma:displayName="Business Area (New)" ma:hidden="true" ma:list="57568b10-f116-4baa-9aa9-3c5937f0e765" ma:internalName="Doc_x0020_Area_x0020_Code_x003a_7BA" ma:readOnly="true" ma:showField="_x0037_BA" ma:web="2fcad6ce-01bd-4544-8915-fa0e57df0e12">
      <xsd:simpleType>
        <xsd:restriction base="dms:Lookup"/>
      </xsd:simpleType>
    </xsd:element>
    <xsd:element name="DateandTime" ma:index="57" nillable="true" ma:displayName="Date and Time" ma:description="Date and Time" ma:format="DateTime" ma:hidden="true" ma:internalName="DateandTime" ma:readOnly="false">
      <xsd:simpleType>
        <xsd:restriction base="dms:DateTime"/>
      </xsd:simpleType>
    </xsd:element>
    <xsd:element name="lcf76f155ced4ddcb4097134ff3c332f" ma:index="59"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anualRef3" ma:index="61" nillable="true" ma:displayName="Manual Ref 3" ma:hidden="true" ma:internalName="ManualRef3"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fcad6ce-01bd-4544-8915-fa0e57df0e12">
      <UserInfo>
        <DisplayName>Henderson, Kirsty</DisplayName>
        <AccountId>2210</AccountId>
        <AccountType/>
      </UserInfo>
    </SharedWithUsers>
    <DocumentMissing xmlns="2fcad6ce-01bd-4544-8915-fa0e57df0e12" xsi:nil="true"/>
    <ReviewDate xmlns="2fcad6ce-01bd-4544-8915-fa0e57df0e12" xsi:nil="true"/>
    <_ip_UnifiedCompliancePolicyUIAction xmlns="http://schemas.microsoft.com/sharepoint/v3" xsi:nil="true"/>
    <RevisionNumber xmlns="2fcad6ce-01bd-4544-8915-fa0e57df0e12">1.5</RevisionNumber>
    <DocumentDescription xmlns="2fcad6ce-01bd-4544-8915-fa0e57df0e12" xsi:nil="true"/>
    <ManualRef3 xmlns="ce1b1e3b-c9bf-49ae-b2b6-13938e107c0c" xsi:nil="true"/>
    <Archive xmlns="ce1b1e3b-c9bf-49ae-b2b6-13938e107c0c">false</Archive>
    <LegacyCreatedBy xmlns="2fcad6ce-01bd-4544-8915-fa0e57df0e12" xsi:nil="true"/>
    <Containers xmlns="2fcad6ce-01bd-4544-8915-fa0e57df0e12" xsi:nil="true"/>
    <DocumentTitle xmlns="2fcad6ce-01bd-4544-8915-fa0e57df0e12">PQQ Toolbox Template</DocumentTitle>
    <Author0 xmlns="ce1b1e3b-c9bf-49ae-b2b6-13938e107c0c">
      <UserInfo>
        <DisplayName>Hartley, Shaun</DisplayName>
        <AccountId>2965</AccountId>
        <AccountType/>
      </UserInfo>
    </Author0>
    <ManualRef4 xmlns="ce1b1e3b-c9bf-49ae-b2b6-13938e107c0c" xsi:nil="true"/>
    <ReviewedBy xmlns="2fcad6ce-01bd-4544-8915-fa0e57df0e12" xsi:nil="true"/>
    <IssueDate xmlns="2fcad6ce-01bd-4544-8915-fa0e57df0e12">2023-02-02T00:00:00+00:00</IssueDate>
    <DocumentType xmlns="2fcad6ce-01bd-4544-8915-fa0e57df0e12">Form</DocumentType>
    <DocumentId xmlns="2fcad6ce-01bd-4544-8915-fa0e57df0e12" xsi:nil="true"/>
    <ManualRef5 xmlns="ce1b1e3b-c9bf-49ae-b2b6-13938e107c0c" xsi:nil="true"/>
    <LegacyCreated xmlns="2fcad6ce-01bd-4544-8915-fa0e57df0e12" xsi:nil="true"/>
    <_ip_UnifiedCompliancePolicyProperties xmlns="http://schemas.microsoft.com/sharepoint/v3" xsi:nil="true"/>
    <Approver xmlns="ce1b1e3b-c9bf-49ae-b2b6-13938e107c0c">
      <UserInfo>
        <DisplayName>Currie, Ashley</DisplayName>
        <AccountId>11417</AccountId>
        <AccountType/>
      </UserInfo>
    </Approver>
    <ManualName xmlns="2fcad6ce-01bd-4544-8915-fa0e57df0e12" xsi:nil="true"/>
    <ManualRef6 xmlns="ce1b1e3b-c9bf-49ae-b2b6-13938e107c0c" xsi:nil="true"/>
    <ReasonforArchiving xmlns="ce1b1e3b-c9bf-49ae-b2b6-13938e107c0c" xsi:nil="true"/>
    <SourceUNCPath xmlns="2fcad6ce-01bd-4544-8915-fa0e57df0e12" xsi:nil="true"/>
    <LastReviewed xmlns="2fcad6ce-01bd-4544-8915-fa0e57df0e12" xsi:nil="true"/>
    <DocumentRef xmlns="2fcad6ce-01bd-4544-8915-fa0e57df0e12">FO-PRS-200</DocumentRef>
    <BusinessArea xmlns="2fcad6ce-01bd-4544-8915-fa0e57df0e12">Corporate</BusinessArea>
    <Owner_Author xmlns="2fcad6ce-01bd-4544-8915-fa0e57df0e12">Procurement</Owner_Author>
    <ManualRef xmlns="2fcad6ce-01bd-4544-8915-fa0e57df0e12" xsi:nil="true"/>
    <ManualRef2 xmlns="ce1b1e3b-c9bf-49ae-b2b6-13938e107c0c" xsi:nil="true"/>
    <Viewed xmlns="2fcad6ce-01bd-4544-8915-fa0e57df0e12" xsi:nil="true"/>
    <SourceFileMissing xmlns="2fcad6ce-01bd-4544-8915-fa0e57df0e12" xsi:nil="true"/>
    <Policy_x0020_No xmlns="ce1b1e3b-c9bf-49ae-b2b6-13938e107c0c" xsi:nil="true"/>
    <BA_x002d_Dept xmlns="ce1b1e3b-c9bf-49ae-b2b6-13938e107c0c" xsi:nil="true"/>
    <BA_x002d_Dept_x003a_Department xmlns="ce1b1e3b-c9bf-49ae-b2b6-13938e107c0c" xsi:nil="true"/>
    <DateandTime xmlns="ce1b1e3b-c9bf-49ae-b2b6-13938e107c0c" xsi:nil="true"/>
    <lcf76f155ced4ddcb4097134ff3c332f xmlns="ce1b1e3b-c9bf-49ae-b2b6-13938e107c0c">
      <Terms xmlns="http://schemas.microsoft.com/office/infopath/2007/PartnerControls"/>
    </lcf76f155ced4ddcb4097134ff3c332f>
    <TaxCatchAll xmlns="2fcad6ce-01bd-4544-8915-fa0e57df0e12" xsi:nil="true"/>
    <Country xmlns="ce1b1e3b-c9bf-49ae-b2b6-13938e107c0c">Global (Applicable to All)</Country>
  </documentManagement>
</p:properties>
</file>

<file path=customXml/itemProps1.xml><?xml version="1.0" encoding="utf-8"?>
<ds:datastoreItem xmlns:ds="http://schemas.openxmlformats.org/officeDocument/2006/customXml" ds:itemID="{94E95CF5-B5CB-4120-B91F-52D03974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ad6ce-01bd-4544-8915-fa0e57df0e12"/>
    <ds:schemaRef ds:uri="http://schemas.microsoft.com/sharepoint/v3"/>
    <ds:schemaRef ds:uri="ce1b1e3b-c9bf-49ae-b2b6-13938e107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82DD77-921B-4B20-874A-16A00790076C}">
  <ds:schemaRefs>
    <ds:schemaRef ds:uri="http://schemas.microsoft.com/sharepoint/v3/contenttype/forms"/>
  </ds:schemaRefs>
</ds:datastoreItem>
</file>

<file path=customXml/itemProps3.xml><?xml version="1.0" encoding="utf-8"?>
<ds:datastoreItem xmlns:ds="http://schemas.openxmlformats.org/officeDocument/2006/customXml" ds:itemID="{5692E49D-6647-42D3-A90B-9912BEE48829}">
  <ds:schemaRefs>
    <ds:schemaRef ds:uri="http://schemas.microsoft.com/office/2006/metadata/properties"/>
    <ds:schemaRef ds:uri="http://schemas.microsoft.com/office/infopath/2007/PartnerControls"/>
    <ds:schemaRef ds:uri="2fcad6ce-01bd-4544-8915-fa0e57df0e12"/>
    <ds:schemaRef ds:uri="http://schemas.microsoft.com/sharepoint/v3"/>
    <ds:schemaRef ds:uri="ce1b1e3b-c9bf-49ae-b2b6-13938e107c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Scoring frame</vt:lpstr>
      <vt:lpstr>PQQ Qualification</vt:lpstr>
      <vt:lpstr>PQQ- Technical </vt:lpstr>
    </vt:vector>
  </TitlesOfParts>
  <Manager/>
  <Company>SSE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et89565</dc:creator>
  <cp:keywords/>
  <dc:description/>
  <cp:lastModifiedBy>McAteer, Stephanie</cp:lastModifiedBy>
  <cp:revision/>
  <dcterms:created xsi:type="dcterms:W3CDTF">2010-01-21T13:55:42Z</dcterms:created>
  <dcterms:modified xsi:type="dcterms:W3CDTF">2023-11-20T16:10:27Z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0x010100EB65D677CE3F29459140A622ECB42685007B83E912BF8B9C478C5E63BDDB920598</vt:lpwstr>
  </property>
  <property fmtid="{D5CDD505-2E9C-101B-9397-08002B2CF9AE}" pid="3" name="Order">
    <vt:r8>15400</vt:r8>
  </property>
  <property fmtid="{D5CDD505-2E9C-101B-9397-08002B2CF9AE}" pid="4" name="ComplianceAssetId">
    <vt:lpwstr/>
  </property>
  <property fmtid="{D5CDD505-2E9C-101B-9397-08002B2CF9AE}" pid="5" name="MSIP_Label_4bbdab50-b622-4a89-b2f3-2dc9b27fe77a_Enabled">
    <vt:lpwstr>True</vt:lpwstr>
  </property>
  <property fmtid="{D5CDD505-2E9C-101B-9397-08002B2CF9AE}" pid="6" name="MSIP_Label_4bbdab50-b622-4a89-b2f3-2dc9b27fe77a_SiteId">
    <vt:lpwstr>953b0f83-1ce6-45c3-82c9-1d847e372339</vt:lpwstr>
  </property>
  <property fmtid="{D5CDD505-2E9C-101B-9397-08002B2CF9AE}" pid="7" name="MSIP_Label_4bbdab50-b622-4a89-b2f3-2dc9b27fe77a_Owner">
    <vt:lpwstr>Shaun.Hartley2@sse.com</vt:lpwstr>
  </property>
  <property fmtid="{D5CDD505-2E9C-101B-9397-08002B2CF9AE}" pid="8" name="MSIP_Label_4bbdab50-b622-4a89-b2f3-2dc9b27fe77a_SetDate">
    <vt:lpwstr>2020-06-22T15:03:16.7961958Z</vt:lpwstr>
  </property>
  <property fmtid="{D5CDD505-2E9C-101B-9397-08002B2CF9AE}" pid="9" name="MSIP_Label_4bbdab50-b622-4a89-b2f3-2dc9b27fe77a_Name">
    <vt:lpwstr>Internal</vt:lpwstr>
  </property>
  <property fmtid="{D5CDD505-2E9C-101B-9397-08002B2CF9AE}" pid="10" name="MSIP_Label_4bbdab50-b622-4a89-b2f3-2dc9b27fe77a_Application">
    <vt:lpwstr>Microsoft Azure Information Protection</vt:lpwstr>
  </property>
  <property fmtid="{D5CDD505-2E9C-101B-9397-08002B2CF9AE}" pid="11" name="MSIP_Label_4bbdab50-b622-4a89-b2f3-2dc9b27fe77a_ActionId">
    <vt:lpwstr>fbd562f2-0881-464b-9178-c785217b9956</vt:lpwstr>
  </property>
  <property fmtid="{D5CDD505-2E9C-101B-9397-08002B2CF9AE}" pid="12" name="MSIP_Label_4bbdab50-b622-4a89-b2f3-2dc9b27fe77a_Extended_MSFT_Method">
    <vt:lpwstr>Manual</vt:lpwstr>
  </property>
  <property fmtid="{D5CDD505-2E9C-101B-9397-08002B2CF9AE}" pid="13" name="Sensitivity">
    <vt:lpwstr>Internal</vt:lpwstr>
  </property>
  <property fmtid="{D5CDD505-2E9C-101B-9397-08002B2CF9AE}" pid="14" name="xd_Prog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SharedWithUsers">
    <vt:lpwstr>36;#Wightman, Scott;#42;#Laurie, Sarah;#62;#Kerr, Cameron</vt:lpwstr>
  </property>
  <property fmtid="{D5CDD505-2E9C-101B-9397-08002B2CF9AE}" pid="19" name="MediaServiceImageTags">
    <vt:lpwstr/>
  </property>
</Properties>
</file>