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ssecom-my.sharepoint.com/personal/helen_gerrard_sse_com/Documents/Office Furniture/2024 Tender/PQQ/PQQ Issued 26th Jan/"/>
    </mc:Choice>
  </mc:AlternateContent>
  <xr:revisionPtr revIDLastSave="89" documentId="8_{51D0F12C-43B7-4EB5-BBA1-FB62C7C3AE6F}" xr6:coauthVersionLast="47" xr6:coauthVersionMax="47" xr10:uidLastSave="{FF8A0FB3-907B-4912-8F63-2300353BB984}"/>
  <bookViews>
    <workbookView xWindow="-110" yWindow="-110" windowWidth="19420" windowHeight="10420" tabRatio="754" activeTab="3" xr2:uid="{00000000-000D-0000-FFFF-FFFF00000000}"/>
  </bookViews>
  <sheets>
    <sheet name="Instructions" sheetId="6" r:id="rId1"/>
    <sheet name="Scoring frame" sheetId="8" r:id="rId2"/>
    <sheet name="PQQ - Qualification" sheetId="15" r:id="rId3"/>
    <sheet name="PQQ-Technical" sheetId="1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16" l="1"/>
  <c r="I74" i="16"/>
  <c r="I73" i="16"/>
  <c r="I72" i="16"/>
  <c r="I71" i="16"/>
  <c r="I70" i="16"/>
  <c r="I69" i="16"/>
  <c r="I66" i="16"/>
  <c r="I63" i="16"/>
  <c r="I62" i="16"/>
  <c r="I59" i="16"/>
  <c r="I58" i="16"/>
  <c r="I55" i="16"/>
  <c r="I54" i="16"/>
  <c r="I53" i="16"/>
  <c r="I52" i="16"/>
  <c r="I51" i="16"/>
  <c r="I50" i="16"/>
  <c r="I49" i="16"/>
  <c r="I48" i="16"/>
  <c r="I47" i="16"/>
  <c r="I46" i="16"/>
  <c r="I45" i="16"/>
  <c r="I42" i="16"/>
  <c r="I41" i="16"/>
  <c r="I38" i="16"/>
  <c r="I35" i="16"/>
  <c r="I34" i="16"/>
  <c r="I33" i="16"/>
  <c r="I32" i="16"/>
  <c r="I31" i="16"/>
  <c r="I30" i="16"/>
  <c r="I29" i="16"/>
  <c r="I26" i="16"/>
  <c r="I25" i="16"/>
  <c r="I24" i="16"/>
  <c r="I23" i="16"/>
  <c r="I22" i="16"/>
  <c r="I21" i="16"/>
  <c r="I20" i="16"/>
  <c r="I17" i="16"/>
  <c r="I16" i="16"/>
  <c r="I15" i="16"/>
  <c r="I14" i="16"/>
  <c r="I6" i="16"/>
  <c r="B66" i="6" l="1"/>
  <c r="B60" i="6"/>
  <c r="B76" i="6" l="1"/>
  <c r="B74" i="6"/>
  <c r="B72" i="6"/>
  <c r="B71" i="6"/>
  <c r="B67" i="6"/>
  <c r="B62" i="6"/>
  <c r="B61" i="6"/>
  <c r="B57" i="6"/>
  <c r="B55" i="6"/>
  <c r="B42" i="6"/>
  <c r="B41" i="6"/>
  <c r="B40" i="6"/>
  <c r="B35" i="6"/>
  <c r="B32" i="6"/>
  <c r="B31" i="6"/>
  <c r="B30" i="6"/>
  <c r="B29" i="6"/>
  <c r="B28" i="6"/>
  <c r="B27" i="6"/>
  <c r="B26" i="6"/>
  <c r="B25" i="6"/>
  <c r="B19" i="6"/>
  <c r="B18" i="6"/>
  <c r="B8" i="6"/>
  <c r="B6" i="6"/>
  <c r="B4" i="6"/>
</calcChain>
</file>

<file path=xl/sharedStrings.xml><?xml version="1.0" encoding="utf-8"?>
<sst xmlns="http://schemas.openxmlformats.org/spreadsheetml/2006/main" count="572" uniqueCount="324">
  <si>
    <t>Review the Tender Instructions in each section - Update the Variable text fields based on your requirements &amp; details.
This will update the standard instruction text.</t>
  </si>
  <si>
    <t>Item</t>
  </si>
  <si>
    <t xml:space="preserve">Section </t>
  </si>
  <si>
    <t>Introduction</t>
  </si>
  <si>
    <t>Variable Text</t>
  </si>
  <si>
    <t xml:space="preserve"> During the PQQ stage, the intention is;</t>
  </si>
  <si>
    <t>or</t>
  </si>
  <si>
    <t xml:space="preserve">who will then be invited to submit formal bids by way of completion of an Invitation to Tender document. </t>
  </si>
  <si>
    <t>[Group company] shall not be liable in any way for any costs associated with this submission by any Applicant whether or not the Applicant is accepted at this stage of the process.</t>
  </si>
  <si>
    <t>Requirements</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</si>
  <si>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</si>
  <si>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</si>
  <si>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</si>
  <si>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Set out below is the proposed Procurement timetable for this event. This is intended as a guide only and [Group company] reserves the right to amend at any time.</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</si>
  <si>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</si>
  <si>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</si>
  <si>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</si>
  <si>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</si>
  <si>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</si>
  <si>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</si>
  <si>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</si>
  <si>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</si>
  <si>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</si>
  <si>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</si>
  <si>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</si>
  <si>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</si>
  <si>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</si>
  <si>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</si>
  <si>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</si>
  <si>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</si>
  <si>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</si>
  <si>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</si>
  <si>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</si>
  <si>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 xml:space="preserve">This PQQ is being provided on the same basis to all potential Applicants. </t>
  </si>
  <si>
    <t>Submission of Completed Pre-Qualification Questionnaires</t>
  </si>
  <si>
    <t>[Jaggaer]</t>
  </si>
  <si>
    <t xml:space="preserve">Please note that completed PQQs received after the closing date may be rejected. </t>
  </si>
  <si>
    <t>Application Selection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</si>
  <si>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</si>
  <si>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</si>
  <si>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</si>
  <si>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</si>
  <si>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</si>
  <si>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</si>
  <si>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</si>
  <si>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</si>
  <si>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</si>
  <si>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</si>
  <si>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</si>
  <si>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</si>
  <si>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</si>
  <si>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</si>
  <si>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</si>
  <si>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</si>
  <si>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</si>
  <si>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</si>
  <si>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</si>
  <si>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</si>
  <si>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</si>
  <si>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</si>
  <si>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</si>
  <si>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</si>
  <si>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</si>
  <si>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</si>
  <si>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Type of Response</t>
  </si>
  <si>
    <t>Mandatory</t>
  </si>
  <si>
    <t xml:space="preserve">Available Score </t>
  </si>
  <si>
    <t>Max Score</t>
  </si>
  <si>
    <t>Weighting</t>
  </si>
  <si>
    <t>Max Score with Weighting</t>
  </si>
  <si>
    <t>Applicant Response</t>
  </si>
  <si>
    <t>General Information</t>
  </si>
  <si>
    <t>Company Name (or the lead company from your proposed joint venture / collaboration).</t>
  </si>
  <si>
    <t>Information</t>
  </si>
  <si>
    <t>YES</t>
  </si>
  <si>
    <t>n/a</t>
  </si>
  <si>
    <t>Company / Charity Number</t>
  </si>
  <si>
    <t>Applicant Legal Status (e.g. Sole Applicant, Joint Venture, Partnership etc)</t>
  </si>
  <si>
    <t>Parent Company Name (if different from Q2.1)</t>
  </si>
  <si>
    <t>Group Company Details (if applicable)</t>
  </si>
  <si>
    <t>List of subsidiary Companies &amp; Company Numbers</t>
  </si>
  <si>
    <t>Company registered address</t>
  </si>
  <si>
    <t>Total number of employees</t>
  </si>
  <si>
    <t>ITT Point of Contact - Name</t>
  </si>
  <si>
    <t>ITT Point of Contact - Contact Number (Mobile/Telephone)</t>
  </si>
  <si>
    <t>Email address for ITT if successful through PreQual</t>
  </si>
  <si>
    <t>Existing SSE Supplier Number (if known)</t>
  </si>
  <si>
    <t>NO</t>
  </si>
  <si>
    <t>Exclusion Grounds</t>
  </si>
  <si>
    <t xml:space="preserve">Has the applicant been convicted of any of the offences prescribed under [section 57 of the Public Contracts Regulations 2015] [section 58 Public Contracts (Scotland) Regulations 2015] [(as allowed for under the Utility Contract Regulations 2016)] [as allowed for under the Utility Contracts Regulations (Scotland) 2016].  If yes, the applicant shall provide a statement confirming the details and evidence of self cleaning where applicable. </t>
  </si>
  <si>
    <t>YES / NO</t>
  </si>
  <si>
    <t>PASS/FAIL</t>
  </si>
  <si>
    <t>Financial Standing</t>
  </si>
  <si>
    <t>The Applicant must provide the last three years’ audited Financial Statements/Accounts.  For Applicant's who have been registered less than 3 years, please provide audited Financial Statement/Accounts for the period of business that you have been trading.
The Applicant will be aware that if required a Credit Report will be requested to support the evidence provided.</t>
  </si>
  <si>
    <t>Attachment</t>
  </si>
  <si>
    <t>The Applicant must provide details of any material changes to the last set of financial information (e.g. loss of key customers or debt refinancing)</t>
  </si>
  <si>
    <t>The Applicant must provide details on the financial turnover of the company - Minimum of of 2 Years</t>
  </si>
  <si>
    <t>Insurance</t>
  </si>
  <si>
    <t>Any Other relevant insurances (i.e. Third Party Motor Insurance)</t>
  </si>
  <si>
    <t>Please provide details of any professional memberships or qualifications at a organisational level.</t>
  </si>
  <si>
    <t>Score 0-100 based on scoring frame</t>
  </si>
  <si>
    <t>YES/NO</t>
  </si>
  <si>
    <t>Please provide your accident statistics for the past 5 years - eg: Total Recordable Injury Rate, Accident Frequency Rate, or number of reportable incidents with the number of manhours over the same period.</t>
  </si>
  <si>
    <t>Living Wage</t>
  </si>
  <si>
    <t>SSE have committed to being a living wage employer, which is also reflected in our supply chain.  Can you confirm that you will be able to meet the requirement to pay anyone who is on site for at least two hours in any working day and for at least eight consecutive weeks, or at least sixteen working days within eight consecutive weeks, a Living Wage?</t>
  </si>
  <si>
    <t>Inadequate response</t>
  </si>
  <si>
    <t>SSE Services Plc</t>
  </si>
  <si>
    <t>N/A</t>
  </si>
  <si>
    <t xml:space="preserve">No information contained in this PQQ, or in any communication made between SSE Group company and any potential Applicant in connection with this PQQ, shall be relied upon as constituting a contract, agreement or representation that any contract shall be offered in accordance with this PQQ. SSE Group Company reserves the right, subject to the appropriate procurement regulations, to change without notice the basis of, or the procedures for, the competitive tendering process or to terminate at any time. </t>
  </si>
  <si>
    <t>The intention of SSE Group is to make an agreement between SSE Services Plc and the successful supplier(s). Other group affilitates will have the right to call off from the framework.</t>
  </si>
  <si>
    <t xml:space="preserve">Any resultant contract entered into shall be governed under  English law and Republic of Ireland Law. </t>
  </si>
  <si>
    <t>Under no circumstances shall SSE Services Plc incur any liability in respect of this PQQ or any supporting documentation.</t>
  </si>
  <si>
    <t>Please refer to Pre Qualification Questionnaire Attachment for overview of scope.</t>
  </si>
  <si>
    <t>Framework</t>
  </si>
  <si>
    <t>Services</t>
  </si>
  <si>
    <t>Three years</t>
  </si>
  <si>
    <t>26th January 2024</t>
  </si>
  <si>
    <t>16th February 2024</t>
  </si>
  <si>
    <t>1st March 2024</t>
  </si>
  <si>
    <t>8th March 2024</t>
  </si>
  <si>
    <t>5th April 2024</t>
  </si>
  <si>
    <t>20th May 2024</t>
  </si>
  <si>
    <t>13th June 2024</t>
  </si>
  <si>
    <t>1st July 2024</t>
  </si>
  <si>
    <t>10MB</t>
  </si>
  <si>
    <t>[As allowed for under the Utility Contract Regulations 2016]</t>
  </si>
  <si>
    <t>Helen Gerrard</t>
  </si>
  <si>
    <t>16th February 2024 16:00hrs</t>
  </si>
  <si>
    <t>Please refer to PQQ Qualification tab and PQQ Technical tab for details on evaluation criteria.</t>
  </si>
  <si>
    <t>This details both Section and Question weightings aligned with the Scoring Frame guidance.</t>
  </si>
  <si>
    <t>Question</t>
  </si>
  <si>
    <t>Company Name</t>
  </si>
  <si>
    <t>Company/Charity Number</t>
  </si>
  <si>
    <t>Legal Status</t>
  </si>
  <si>
    <t>Parent Company Name</t>
  </si>
  <si>
    <t>Group Company Details</t>
  </si>
  <si>
    <t>Subsidiary Companies</t>
  </si>
  <si>
    <t>Registered Address</t>
  </si>
  <si>
    <t>Number of Employees</t>
  </si>
  <si>
    <t>ITT Point of Contact</t>
  </si>
  <si>
    <t>Existing SSE Supplier Number</t>
  </si>
  <si>
    <t>1.2.1</t>
  </si>
  <si>
    <t>1.2.2</t>
  </si>
  <si>
    <t>If answered yes to 1.2.1, the applicant shall provide a statement confirming the details and evidence of self cleaning where applicable.</t>
  </si>
  <si>
    <t>Text</t>
  </si>
  <si>
    <t>1.3.1</t>
  </si>
  <si>
    <t>Financial Accounts</t>
  </si>
  <si>
    <t>1.3.2</t>
  </si>
  <si>
    <t>Financial Information Material Changes</t>
  </si>
  <si>
    <t>1.3.3</t>
  </si>
  <si>
    <t>Financial Turnover</t>
  </si>
  <si>
    <t>1.4.1</t>
  </si>
  <si>
    <t>Employers Liability Insurance</t>
  </si>
  <si>
    <t>The applicant must provide evidence of: Employers Liability Insurance. Minimum £10m</t>
  </si>
  <si>
    <t>1.4.2</t>
  </si>
  <si>
    <t>Public Liability Insurance</t>
  </si>
  <si>
    <t>The applicant must provide evidence of: Public Liability Insurance. Minimum £10m</t>
  </si>
  <si>
    <t>1.4.3</t>
  </si>
  <si>
    <t>Product Liability Insurance</t>
  </si>
  <si>
    <t>The applicant must provide evidence of: Product Liability Insurance. Minimum £5m</t>
  </si>
  <si>
    <t>1.4.4</t>
  </si>
  <si>
    <t>Other Insurances</t>
  </si>
  <si>
    <t>Description</t>
  </si>
  <si>
    <t>PQQ Technical Questions and Score Weighting - Section Weight = 0%</t>
  </si>
  <si>
    <t>2.1.1</t>
  </si>
  <si>
    <t>Information on Score Weightings</t>
  </si>
  <si>
    <t>Each technical section is given a % share of the overall PQQ score, and individual questions are then weighted within each section. Some entries in the form of notes, instructions or optional responses may not have a score applied and will be marked as such.</t>
  </si>
  <si>
    <t>Any supplier attachments uploaded in response to an individual scored question will be given a score for that question. General PQQ attachments (if allowed by the buyer) will not be given a score per attachment, but will taken into consideration when scoring the questions. Please ensure any general attachments are clearly referenced within your response to identify the question they relate to.</t>
  </si>
  <si>
    <t>Governance &amp; Management - Section Weight = 0%</t>
  </si>
  <si>
    <t>2.2.1</t>
  </si>
  <si>
    <t>Governance &amp; Management (A)</t>
  </si>
  <si>
    <t>In the last 5 years has the applicant company, your JV Partners or primary sub-contracts had any similar contracts terminated prematurely and/or had damages claims or other comparable sanctions successfully brought against you for any significant or persistent deficiencies in performance of a substantive requirement of the contract?</t>
  </si>
  <si>
    <t xml:space="preserve">Pass / Fail </t>
  </si>
  <si>
    <t>2.2.2</t>
  </si>
  <si>
    <t>Governance &amp; Management (B)</t>
  </si>
  <si>
    <t>If answered yes to Governance &amp; Management (A), please provide the number of incidents with details and evidence of improvement and risk mitigation where applicable. 
Please note that responses to this question will be kept confidential but the Authority reserves the right to exclude Suppliers from the process if considered to present an unacceptable risk to the Authority</t>
  </si>
  <si>
    <t>Experience &amp; Knowledge - Section Weight = 15%</t>
  </si>
  <si>
    <t>2.3.1</t>
  </si>
  <si>
    <t>Executive Summary</t>
  </si>
  <si>
    <t xml:space="preserve">Please provide a brief history of your organisation including Organogram and executive summary, including key milestones in your organisational development, level of business maturity and general market strategy for the future.  </t>
  </si>
  <si>
    <t>2.3.2</t>
  </si>
  <si>
    <t>Professional Memberships/Qualifications</t>
  </si>
  <si>
    <t>2.3.3</t>
  </si>
  <si>
    <t>Potential Referees</t>
  </si>
  <si>
    <t xml:space="preserve">Please provide details of 3 clients you would consider as potential referees (not to be taken up at this stage) and include a short testimonial from each. </t>
  </si>
  <si>
    <t>2.3.4</t>
  </si>
  <si>
    <t>Key Projects</t>
  </si>
  <si>
    <t>Health &amp; Safety - Section Weight = 2%</t>
  </si>
  <si>
    <t>2.4.1</t>
  </si>
  <si>
    <t>Health &amp; Safety Management System (A)</t>
  </si>
  <si>
    <t>Does your organisation operate a Health and Safety Management System operated to BS OHSAS 18001 (or equivalent) and certified by an independent competent body (such as UKAS or equivalent)? If yes, please provide details.</t>
  </si>
  <si>
    <t>2.4.2</t>
  </si>
  <si>
    <t>Health &amp; Safety Management System (B)</t>
  </si>
  <si>
    <t>Please attach your current Health and Safety Management System certificate.  If you don't have any certification please provide a copy of your company Health and Safety Policy document.</t>
  </si>
  <si>
    <t>2.4.3</t>
  </si>
  <si>
    <t>Health &amp; Safety Remedial Orders (A)</t>
  </si>
  <si>
    <t>Please confirm whether your organisation or any directors have been in receipt of enforcement/remedial orders in relation to Health and Safety within the past 3 years, by the relevant Health and Safety Executive body.</t>
  </si>
  <si>
    <t>Pass / Fail (100 or 0)</t>
  </si>
  <si>
    <t>2.4.4</t>
  </si>
  <si>
    <t>Health &amp; Safety Remedial Orders (B)</t>
  </si>
  <si>
    <t>If answered yes to Health &amp; Safety Remedial Orders (A), please provide details of safety enforcement notices, prohibition notices or prosecutions occurred within your organisation - or for all parties within your joint venture/collaboration - in the past 3 years.  Please add relevant attachments.</t>
  </si>
  <si>
    <t>2.4.5</t>
  </si>
  <si>
    <t>Health and Safety Statistics</t>
  </si>
  <si>
    <t xml:space="preserve">Please provide Health and Safety statistics for the last 5 years for your company - or for all parties within your joint venture/collaborations - including Total Recordable Injury Rate (TRIR).  If TRIR is unavailable or not relevant to your organisation then please provide equivalent Health and Safety statistics. </t>
  </si>
  <si>
    <t>2.4.6</t>
  </si>
  <si>
    <t>Accident Statistics</t>
  </si>
  <si>
    <t>2.4.7</t>
  </si>
  <si>
    <t>Top 5 Safety Risks</t>
  </si>
  <si>
    <t>Identify the top 5 health and safety risks associated with the requirement.</t>
  </si>
  <si>
    <t>Environment - Section Weight = 2%</t>
  </si>
  <si>
    <t>2.5.1</t>
  </si>
  <si>
    <t>Environmental Management System (A)</t>
  </si>
  <si>
    <t>Does your company have a documented Environmental Management System, operated to BS OHSAS 18001 (or equivalent) and certified by an independent competent body (such as UKAS or equivalent)?</t>
  </si>
  <si>
    <t>2.5.2</t>
  </si>
  <si>
    <t>Environmental Management System (B)</t>
  </si>
  <si>
    <t>If answered yes to Environmental Management System (A), please attach the independent certificate.  If no, then please attach a copy of your organisations Environmental policy.</t>
  </si>
  <si>
    <t>2.5.3</t>
  </si>
  <si>
    <t>Environmental Enforcement Notices (A)</t>
  </si>
  <si>
    <t>Please confirm whether your organisation or any directors have received Environmental enforcement notices, prohibition notices or prosecutions in relation to Environmental violations within the past 3 years, by the relevant Environmental Executive body.</t>
  </si>
  <si>
    <t>2.5.4</t>
  </si>
  <si>
    <t>Environmental Enforcement Notice (B)</t>
  </si>
  <si>
    <t>If answered yes to Environmental Enforcement Notice (A), please provide details of enforcement notices, prohibition notices or prosecutions occurred within your organisation - or for all parties within your joint venture/collaboration - in the past 3 years.  Please add relevant attachments.</t>
  </si>
  <si>
    <t>2.5.5</t>
  </si>
  <si>
    <t>Environmental Enforcement Action (A)</t>
  </si>
  <si>
    <t>Have you or your subcontractors been subject to any enforcement action by either the Environment Agency or SEPA in the past 5 years?</t>
  </si>
  <si>
    <t>2.5.6</t>
  </si>
  <si>
    <t>Environmental Enforcement Action (B)</t>
  </si>
  <si>
    <t>If answered yes to Environmental Enforcement Action (A), please fully explain how this was addressed.</t>
  </si>
  <si>
    <t>2.5.7</t>
  </si>
  <si>
    <t>Environmental Risks</t>
  </si>
  <si>
    <t>Identify the top 5 environmental risks associated with the development, construction and operations of your proposed solution and associated infrastructure.</t>
  </si>
  <si>
    <t>Quality - Section Weight = 2%</t>
  </si>
  <si>
    <t>2.6.1</t>
  </si>
  <si>
    <t>Quality Management</t>
  </si>
  <si>
    <t>Please provide details of your Quality Management System that has been certified by an accredited third party certification company to the requirements of ISO 9001:2000 (or equivalent), that covers the full scope of this prequalification.  Evidence to be provided.</t>
  </si>
  <si>
    <t>Equal Opportunity - Section Weight = 2%</t>
  </si>
  <si>
    <t>2.7.1</t>
  </si>
  <si>
    <t>Unlawful Discrimination</t>
  </si>
  <si>
    <t>In the last 3 years has any finding of unlawful discrimination been made against the pre-qualifying company by court, industrial tribunal or equivalent body?</t>
  </si>
  <si>
    <t>2.7.2</t>
  </si>
  <si>
    <t>Equality &amp; Human Rights</t>
  </si>
  <si>
    <t xml:space="preserve">Has the pre-qualifying company been subject to a compliance action from the Equality and Human Rights Commission or an equivalent body in the last 3 years? </t>
  </si>
  <si>
    <t>Corporate Social Responsibility - Section Weight = 5%</t>
  </si>
  <si>
    <t>2.8.1</t>
  </si>
  <si>
    <t>Corporate Social Responsibility (CSR) system</t>
  </si>
  <si>
    <t>Corporate Social Responsibility (CSR) system - Does your organisation have a documented Corporate Social Responsibility (CSR) system?</t>
  </si>
  <si>
    <t>2.8.2</t>
  </si>
  <si>
    <t>CSR Policy Attachment</t>
  </si>
  <si>
    <t xml:space="preserve">CSR Policy Attachment - Please attach your CSR Policy here
</t>
  </si>
  <si>
    <t>2.8.3</t>
  </si>
  <si>
    <t>[PQQ]CSR - Performance</t>
  </si>
  <si>
    <t>[PQQ]CSR - Performance - Does your organisation have a demonstrable approach to assessing performance and progress on its own and sub-contractors’ performance against slavery and human trafficking risks?</t>
  </si>
  <si>
    <t>2.8.4</t>
  </si>
  <si>
    <t>[PQQ]CSR - Slavery &amp; Trafficking</t>
  </si>
  <si>
    <t>[PQQ]CSR - Slavery &amp; Trafficking - Can your organisation demonstrate that it monitors and measures the risk of slavery and human trafficking in its supply chain?</t>
  </si>
  <si>
    <t>2.8.5</t>
  </si>
  <si>
    <t>[PQQ]CSR - Whistleblowing</t>
  </si>
  <si>
    <t>[PQQ]CSR - Whistleblowing - Does your organisation operate a whistleblowing policy and system and an audit programme that covers slavery and human trafficking risk in your organisation and in your supply chain?</t>
  </si>
  <si>
    <t>2.8.6</t>
  </si>
  <si>
    <t>[PQQ]CSR - Working Practices (Prevention)</t>
  </si>
  <si>
    <t>[PQQ]CSR - Working Practices (Prevention) - Can your organisation demonstrate that it has working practices / procedure / statements which take into account the prevention of slavery and human trafficking?</t>
  </si>
  <si>
    <t>2.8.7</t>
  </si>
  <si>
    <t>[PQQ]CSR - Working Practices (Evaluation)</t>
  </si>
  <si>
    <t>[PQQ]CSR - Working Practices (Evaluation) - Can your organisation demonstrate that it has working practices to evaluate and select sub-contractors that take into account the prevention of modern slavery and human trafficking?</t>
  </si>
  <si>
    <t>2.8.8</t>
  </si>
  <si>
    <t>Employee Code of Conduct</t>
  </si>
  <si>
    <t>Employee Code of Conduct - Does your company have a code of conduct for ethical behaviour that is communicated to all staff?</t>
  </si>
  <si>
    <t>2.8.9</t>
  </si>
  <si>
    <t>Employee Code of Conduct - Details</t>
  </si>
  <si>
    <t>Employee Code of Conduct - Details - Please outline the scope of the code of conduct and who the code applies to. If no code exists, please provide details on how you communicate your companies expectation of employee conduct.</t>
  </si>
  <si>
    <t>2.8.10</t>
  </si>
  <si>
    <t>Employee Collectives</t>
  </si>
  <si>
    <t>Employee Collectives - Does your company respect the right of employees to join independent trade unions, collective agreements and freedom of association?</t>
  </si>
  <si>
    <t>2.8.11</t>
  </si>
  <si>
    <t>Employee Collectives - Details</t>
  </si>
  <si>
    <t>Employee Collectives - Description - Please provide details of your company's recognition of trade unions, collective agreements or employee freedom of association.</t>
  </si>
  <si>
    <t>Sustainable Procurement Code - Section Weight = 2%</t>
  </si>
  <si>
    <t>2.9.1</t>
  </si>
  <si>
    <t>SSE Sustainable Procurement Code</t>
  </si>
  <si>
    <t>SSE Sustainable Procurement Code - Our Sustainable Procurement Code outlines the expectations and requirements on our suppliers and contractors, and their supply chains and we expect our suppliers to meet the principles outlined in the Code and Guidance. Please state that you have read and agree to these terms and conditions before you continue.</t>
  </si>
  <si>
    <t>2.9.2</t>
  </si>
  <si>
    <t>Sustainable Procurement Code - Supplier Guide - Please confirm you have had the opportunity to review the attached Supplier Guide to the SSE Sustainable Procurement Code.</t>
  </si>
  <si>
    <t xml:space="preserve"> Living Wage - Section Weight = 8%</t>
  </si>
  <si>
    <t>2.10.1</t>
  </si>
  <si>
    <t>2.10.2</t>
  </si>
  <si>
    <t>The Applicant confirms that your direct employees, or employees of any contractors or subcontractors who would be utilised to perform any contract resulting from this competitive process and who will be on a [SSE Group company] site for at least two hours a week for eight consecutive weeks, or at least sixteen working days within eight consecutive weeks, will be paid at least the Living Wage rate (excluding apprentices and interns).</t>
  </si>
  <si>
    <t xml:space="preserve"> Technical Capability/Experience - Section Weight = 40%</t>
  </si>
  <si>
    <t>2.11.1</t>
  </si>
  <si>
    <t>Experience</t>
  </si>
  <si>
    <t>Text/Attachment</t>
  </si>
  <si>
    <t>Resources - Section Weight = 20%</t>
  </si>
  <si>
    <t>2.12.1</t>
  </si>
  <si>
    <t>Direct Employees</t>
  </si>
  <si>
    <t xml:space="preserve">To help ensure the long term stability of any engagement, Authority would prefer to utilise direct employees of the appointed suppliers to provide the services.  Please therefore confirm the number of staff, in your direct employment who undertake relevant roles and provide a breakdown by role. </t>
  </si>
  <si>
    <t>2.12.2</t>
  </si>
  <si>
    <t>Third Parties (A)</t>
  </si>
  <si>
    <t>Please indicate if you intend to use third parties to fulfil any of the requirements.</t>
  </si>
  <si>
    <t>2.12.3</t>
  </si>
  <si>
    <t>Third Parties (B)</t>
  </si>
  <si>
    <t>If answered yes to Third Parties (A), please provide your policy/procedure for the selection and management of subcontractors.</t>
  </si>
  <si>
    <t>2.12.4</t>
  </si>
  <si>
    <t>Subcontractor</t>
  </si>
  <si>
    <t>Please provide a list of proposed subcontractors/suppliers and identify the extent of any existing relationships with the proposed subcontractors.  Please provide examples of previous subcontractors used on similar works in last 3 years and how they were managed.</t>
  </si>
  <si>
    <t>2.12.5</t>
  </si>
  <si>
    <t>Achilles</t>
  </si>
  <si>
    <t>2.12.6</t>
  </si>
  <si>
    <t>Competence</t>
  </si>
  <si>
    <t>Provide details on how you assess Supervisors/Managers competence to ensure the services can be provided in a safe and controlled manner, including Supervision of any Subcontractors.</t>
  </si>
  <si>
    <t>2.12.7</t>
  </si>
  <si>
    <t>Problem Solving</t>
  </si>
  <si>
    <t xml:space="preserve">Provide details on how you manage complaints from root cause or non conformance and any recognised quality tools utilised in the process?
</t>
  </si>
  <si>
    <t>Geographical Coverage - Section Weight = 0%</t>
  </si>
  <si>
    <t>2.13.1</t>
  </si>
  <si>
    <t>Geographical Capability</t>
  </si>
  <si>
    <t>Please provide details on Geographical and Logistical Coverage.  How would you provide this service across the SSE estate?</t>
  </si>
  <si>
    <t>2.13.2</t>
  </si>
  <si>
    <t>Packages</t>
  </si>
  <si>
    <t>Numeric</t>
  </si>
  <si>
    <t>Single Choice</t>
  </si>
  <si>
    <t>Please provide a list of key projects you have completed relevant to provision of supply and installation of office furniture services including the location of these projects.  (Note that these reference projects do not have to be the exact same solution but should be similar and relevant including similar climatic and environmental conditions).</t>
  </si>
  <si>
    <t>Provide details of your technical ability to execute the Service. This shall include generic information about your strategy and approach to the supply and installation of office furniture. A non exhaustive listing of activities, that will be required to be performed, is indicated in our Scope.
Please include specific details of skills, efficiency, experience and facilities used  relevant to the supply and installation of office furniture as identified in the requirement.
The applicant shall INCLUDE the activities as listed in the outline scope detailed in the Instructions and below and state how these will be delivered either in house or via subcontracting arrangements. Any specialist subcontracting and/or supplier requirements shall be highlighted and described in your submission:           
Site Surveys
Layout Plans
3D Visualisation Service
Logistical Capability
Resource Levels
Supply and Installation.</t>
  </si>
  <si>
    <t>SSE have a policy that all Contractors who are engaged on site must be registered with Achilles UVDB and hold a current Verify Certificate prior to award of a framework agreement.  Please confirm which of the following applies to the pre-qualifying company in this respect</t>
  </si>
  <si>
    <t>"Do you agree to register with Achilles UVDB and obtain a Verify Certificate  prior to award of a the agreement"=100.0;"If not, do you agree to go through the B2 verification process through Achilles during the tender phase"=100.0;"Do not agree to either option"=0.0)</t>
  </si>
  <si>
    <t xml:space="preserve">Identify which packages you would have an interest in bidding for:
All Republic of Ireland
All UK incl Northern Ireland
Please note the FTS states individual countries.  This was to emphasis the UK estate.  Tenders can bid for ALL UK or ALL ROI or both.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</si>
</sst>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10"/>
      <name val="Arial"/>
      <family val="2"/>
    </font>
    <font>
      <sz val="10"/>
      <name val="Arial"/>
      <family val="2"/>
    </font>
    <font>
      <sz val="10"/>
      <name val="Calibri"/>
      <family val="2"/>
    </font>
    <font>
      <b/>
      <sz val="10"/>
      <name val="Calibri"/>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color rgb="FF000000"/>
      <name val="Calibri"/>
      <family val="2"/>
      <scheme val="minor"/>
    </font>
    <font>
      <b/>
      <i/>
      <sz val="11"/>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4"/>
      <name val="Arial"/>
      <family val="2"/>
    </font>
    <font>
      <b/>
      <sz val="16"/>
      <color theme="0"/>
      <name val="Arial"/>
      <family val="2"/>
    </font>
    <font>
      <sz val="14"/>
      <name val="Calibri"/>
      <family val="2"/>
      <scheme val="minor"/>
    </font>
    <font>
      <b/>
      <i/>
      <sz val="14"/>
      <name val="Calibri"/>
      <family val="2"/>
      <scheme val="minor"/>
    </font>
    <font>
      <u/>
      <sz val="10"/>
      <color theme="10"/>
      <name val="Arial"/>
      <family val="2"/>
    </font>
    <font>
      <sz val="10"/>
      <color theme="0"/>
      <name val="Calibri"/>
      <family val="2"/>
    </font>
    <font>
      <b/>
      <sz val="12"/>
      <name val="Calibri"/>
      <family val="2"/>
      <scheme val="minor"/>
    </font>
    <font>
      <b/>
      <sz val="10"/>
      <color theme="0"/>
      <name val="Calibri"/>
      <family val="2"/>
    </font>
    <font>
      <b/>
      <sz val="10"/>
      <color rgb="FF000000"/>
      <name val="Calibri"/>
      <family val="2"/>
    </font>
    <font>
      <sz val="10"/>
      <color indexed="8"/>
      <name val="Calibri"/>
      <family val="2"/>
    </font>
    <font>
      <sz val="10"/>
      <color rgb="FF000000"/>
      <name val="Calibri"/>
      <family val="2"/>
    </font>
    <font>
      <b/>
      <sz val="10"/>
      <name val="Arial"/>
      <family val="2"/>
    </font>
    <font>
      <b/>
      <sz val="10"/>
      <color rgb="FF000000"/>
      <name val="Arial"/>
      <family val="2"/>
    </font>
    <font>
      <sz val="10"/>
      <color rgb="FF00000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3" fillId="0" borderId="0" applyNumberFormat="0" applyFill="0" applyBorder="0" applyAlignment="0" applyProtection="0"/>
    <xf numFmtId="0" fontId="9" fillId="0" borderId="0"/>
  </cellStyleXfs>
  <cellXfs count="131">
    <xf numFmtId="0" fontId="0" fillId="0" borderId="0" xfId="0"/>
    <xf numFmtId="0" fontId="1" fillId="0" borderId="0" xfId="9" applyAlignment="1">
      <alignment horizontal="left"/>
    </xf>
    <xf numFmtId="0" fontId="1" fillId="0" borderId="0" xfId="9"/>
    <xf numFmtId="0" fontId="7" fillId="0" borderId="0" xfId="0" applyFont="1" applyAlignment="1">
      <alignment horizontal="left" vertical="top"/>
    </xf>
    <xf numFmtId="0" fontId="8" fillId="5" borderId="0" xfId="0" applyFont="1" applyFill="1" applyAlignment="1">
      <alignment horizontal="left" vertical="top"/>
    </xf>
    <xf numFmtId="0" fontId="7" fillId="0" borderId="0" xfId="0" applyFont="1" applyAlignment="1">
      <alignment horizontal="left" vertical="top" wrapText="1"/>
    </xf>
    <xf numFmtId="0" fontId="7" fillId="0" borderId="0" xfId="10" applyFont="1" applyAlignment="1">
      <alignment horizontal="left" vertical="top" wrapText="1"/>
    </xf>
    <xf numFmtId="0" fontId="7" fillId="0" borderId="0" xfId="8"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7" fillId="2" borderId="0" xfId="0" applyFont="1" applyFill="1" applyAlignment="1">
      <alignment horizontal="center" vertical="center"/>
    </xf>
    <xf numFmtId="0" fontId="1"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top"/>
    </xf>
    <xf numFmtId="0" fontId="0" fillId="2" borderId="0" xfId="0" applyFill="1"/>
    <xf numFmtId="0" fontId="7" fillId="2" borderId="0" xfId="0" applyFont="1" applyFill="1" applyAlignment="1">
      <alignment horizontal="left" vertical="top" wrapText="1"/>
    </xf>
    <xf numFmtId="0" fontId="0" fillId="2" borderId="0" xfId="0" applyFill="1" applyAlignment="1">
      <alignment horizontal="center" vertical="center"/>
    </xf>
    <xf numFmtId="0" fontId="0" fillId="2" borderId="0" xfId="0" applyFill="1" applyAlignment="1">
      <alignment vertical="center"/>
    </xf>
    <xf numFmtId="0" fontId="7" fillId="0" borderId="0" xfId="8" applyFont="1" applyAlignment="1">
      <alignment horizontal="left" vertical="top" wrapText="1" indent="2"/>
    </xf>
    <xf numFmtId="0" fontId="7" fillId="0" borderId="0" xfId="0" applyFont="1" applyAlignment="1">
      <alignment horizontal="left" vertical="top" indent="2"/>
    </xf>
    <xf numFmtId="0" fontId="14" fillId="0" borderId="0" xfId="0" applyFont="1" applyAlignment="1">
      <alignment horizontal="left" vertical="top"/>
    </xf>
    <xf numFmtId="0" fontId="15" fillId="0" borderId="0" xfId="0" applyFont="1" applyAlignment="1">
      <alignment horizontal="left" vertical="top" wrapText="1"/>
    </xf>
    <xf numFmtId="0" fontId="14" fillId="2" borderId="0" xfId="0" applyFont="1" applyFill="1" applyAlignment="1">
      <alignment horizontal="left" vertical="top"/>
    </xf>
    <xf numFmtId="0" fontId="16" fillId="0" borderId="0" xfId="0" applyFont="1" applyAlignment="1">
      <alignment horizontal="left" vertical="top"/>
    </xf>
    <xf numFmtId="0" fontId="14" fillId="0" borderId="0" xfId="10" applyFont="1" applyAlignment="1">
      <alignment horizontal="left" vertical="top"/>
    </xf>
    <xf numFmtId="0" fontId="8" fillId="5" borderId="7" xfId="0" applyFont="1" applyFill="1" applyBorder="1" applyAlignment="1">
      <alignment horizontal="left" vertical="top"/>
    </xf>
    <xf numFmtId="0" fontId="8" fillId="5" borderId="8" xfId="0" applyFont="1" applyFill="1" applyBorder="1" applyAlignment="1">
      <alignment horizontal="left" vertical="top"/>
    </xf>
    <xf numFmtId="0" fontId="17" fillId="5" borderId="6" xfId="0" applyFont="1" applyFill="1" applyBorder="1" applyAlignment="1">
      <alignment horizontal="left" vertical="top"/>
    </xf>
    <xf numFmtId="0" fontId="17" fillId="5" borderId="0" xfId="0" applyFont="1" applyFill="1" applyAlignment="1">
      <alignment horizontal="left" vertical="top"/>
    </xf>
    <xf numFmtId="0" fontId="1" fillId="2" borderId="0" xfId="9" applyFill="1" applyAlignment="1">
      <alignment horizontal="left"/>
    </xf>
    <xf numFmtId="0" fontId="1" fillId="2" borderId="0" xfId="9" applyFill="1"/>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2" borderId="0" xfId="9" applyFont="1" applyFill="1" applyAlignment="1">
      <alignment horizontal="left"/>
    </xf>
    <xf numFmtId="0" fontId="6" fillId="7" borderId="1" xfId="0" applyFont="1" applyFill="1" applyBorder="1" applyAlignment="1">
      <alignment horizontal="center" vertical="top"/>
    </xf>
    <xf numFmtId="0" fontId="6" fillId="7" borderId="1" xfId="0" applyFont="1" applyFill="1" applyBorder="1" applyAlignment="1">
      <alignment horizontal="left" vertical="top"/>
    </xf>
    <xf numFmtId="0" fontId="7" fillId="8" borderId="0" xfId="0" applyFont="1" applyFill="1" applyAlignment="1">
      <alignment horizontal="center" vertical="center"/>
    </xf>
    <xf numFmtId="0" fontId="21" fillId="0" borderId="0" xfId="0" applyFont="1" applyAlignment="1">
      <alignment horizontal="left" vertical="top"/>
    </xf>
    <xf numFmtId="0" fontId="22" fillId="0" borderId="0" xfId="10" applyFont="1" applyAlignment="1">
      <alignment horizontal="left" vertical="top" wrapText="1"/>
    </xf>
    <xf numFmtId="0" fontId="21" fillId="2" borderId="0" xfId="0" applyFont="1" applyFill="1" applyAlignment="1">
      <alignment horizontal="center" vertical="center"/>
    </xf>
    <xf numFmtId="0" fontId="19" fillId="2" borderId="0" xfId="0" applyFont="1" applyFill="1"/>
    <xf numFmtId="0" fontId="19" fillId="0" borderId="0" xfId="0" applyFont="1"/>
    <xf numFmtId="0" fontId="22" fillId="0" borderId="0" xfId="0" applyFont="1" applyAlignment="1">
      <alignment horizontal="left" vertical="top"/>
    </xf>
    <xf numFmtId="0" fontId="25" fillId="0" borderId="0" xfId="0" applyFont="1" applyAlignment="1">
      <alignment horizontal="left" vertical="top"/>
    </xf>
    <xf numFmtId="0" fontId="11" fillId="0" borderId="0" xfId="10" applyFont="1" applyAlignment="1">
      <alignment horizontal="left" vertical="top" wrapText="1"/>
    </xf>
    <xf numFmtId="0" fontId="3" fillId="0" borderId="1" xfId="9" applyFont="1" applyBorder="1" applyAlignment="1">
      <alignment wrapText="1"/>
    </xf>
    <xf numFmtId="0" fontId="4" fillId="0" borderId="1" xfId="9" applyFont="1" applyBorder="1" applyAlignment="1">
      <alignment wrapText="1"/>
    </xf>
    <xf numFmtId="0" fontId="3" fillId="0" borderId="1" xfId="9" applyFont="1" applyBorder="1" applyAlignment="1">
      <alignment horizontal="left" vertical="top"/>
    </xf>
    <xf numFmtId="0" fontId="4" fillId="0" borderId="1" xfId="9" applyFont="1" applyBorder="1" applyAlignment="1">
      <alignment horizontal="left" vertical="center" wrapText="1"/>
    </xf>
    <xf numFmtId="0" fontId="4" fillId="0" borderId="1" xfId="9" applyFont="1" applyBorder="1" applyAlignment="1">
      <alignment horizontal="left" vertical="center" wrapText="1" shrinkToFit="1"/>
    </xf>
    <xf numFmtId="0" fontId="3" fillId="2" borderId="0" xfId="9" applyFont="1" applyFill="1" applyAlignment="1">
      <alignment wrapText="1"/>
    </xf>
    <xf numFmtId="0" fontId="4" fillId="0" borderId="1" xfId="9" applyFont="1" applyBorder="1" applyAlignment="1">
      <alignment horizontal="center" vertical="center" wrapText="1"/>
    </xf>
    <xf numFmtId="0" fontId="4" fillId="5" borderId="1" xfId="9" applyFont="1" applyFill="1" applyBorder="1" applyAlignment="1">
      <alignment horizontal="center" vertical="center" wrapText="1"/>
    </xf>
    <xf numFmtId="0" fontId="26" fillId="5" borderId="1" xfId="9" applyFont="1" applyFill="1" applyBorder="1" applyAlignment="1">
      <alignment horizontal="left" vertical="top"/>
    </xf>
    <xf numFmtId="0" fontId="26" fillId="5" borderId="1" xfId="9" applyFont="1" applyFill="1" applyBorder="1" applyAlignment="1">
      <alignment horizontal="left" vertical="center"/>
    </xf>
    <xf numFmtId="0" fontId="3" fillId="0" borderId="1" xfId="9" applyFont="1" applyBorder="1" applyAlignment="1">
      <alignment horizontal="center" vertical="center" wrapText="1"/>
    </xf>
    <xf numFmtId="49" fontId="27" fillId="3" borderId="1" xfId="9" applyNumberFormat="1" applyFont="1" applyFill="1" applyBorder="1" applyAlignment="1" applyProtection="1">
      <alignment horizontal="left" vertical="top" wrapText="1"/>
      <protection locked="0"/>
    </xf>
    <xf numFmtId="0" fontId="28" fillId="3" borderId="1" xfId="9" applyFont="1" applyFill="1" applyBorder="1" applyAlignment="1">
      <alignment horizontal="left" vertical="top" wrapText="1"/>
    </xf>
    <xf numFmtId="0" fontId="3" fillId="0" borderId="1" xfId="9" applyFont="1" applyBorder="1" applyAlignment="1">
      <alignment horizontal="left" vertical="center" wrapText="1"/>
    </xf>
    <xf numFmtId="0" fontId="28" fillId="3" borderId="1" xfId="9" applyFont="1" applyFill="1" applyBorder="1" applyAlignment="1">
      <alignment horizontal="left" vertical="top"/>
    </xf>
    <xf numFmtId="0" fontId="3" fillId="0" borderId="0" xfId="9" applyFont="1" applyAlignment="1">
      <alignment wrapText="1"/>
    </xf>
    <xf numFmtId="49" fontId="27" fillId="3" borderId="1" xfId="9" applyNumberFormat="1" applyFont="1" applyFill="1" applyBorder="1" applyAlignment="1" applyProtection="1">
      <alignment vertical="top" wrapText="1"/>
      <protection locked="0"/>
    </xf>
    <xf numFmtId="0" fontId="3" fillId="3" borderId="1" xfId="11" applyFont="1" applyFill="1" applyBorder="1" applyAlignment="1">
      <alignment horizontal="left" vertical="top" wrapText="1"/>
    </xf>
    <xf numFmtId="0" fontId="3" fillId="0" borderId="1" xfId="9" applyFont="1" applyBorder="1" applyAlignment="1" applyProtection="1">
      <alignment horizontal="left" vertical="center" wrapText="1"/>
      <protection locked="0"/>
    </xf>
    <xf numFmtId="9" fontId="3" fillId="0" borderId="1" xfId="9" applyNumberFormat="1" applyFont="1" applyBorder="1" applyAlignment="1">
      <alignment horizontal="left" vertical="center" wrapText="1"/>
    </xf>
    <xf numFmtId="0" fontId="3" fillId="2" borderId="0" xfId="9" applyFont="1" applyFill="1" applyAlignment="1" applyProtection="1">
      <alignment horizontal="left" vertical="center" wrapText="1"/>
      <protection locked="0"/>
    </xf>
    <xf numFmtId="0" fontId="3" fillId="0" borderId="0" xfId="9" applyFont="1" applyAlignment="1" applyProtection="1">
      <alignment horizontal="left" vertical="center" wrapText="1"/>
      <protection locked="0"/>
    </xf>
    <xf numFmtId="49" fontId="29" fillId="3" borderId="1" xfId="13" applyNumberFormat="1" applyFont="1" applyFill="1" applyBorder="1" applyAlignment="1" applyProtection="1">
      <alignment vertical="top" wrapText="1"/>
      <protection locked="0"/>
    </xf>
    <xf numFmtId="0" fontId="3" fillId="2" borderId="0" xfId="9" applyFont="1" applyFill="1" applyAlignment="1">
      <alignment horizontal="center" vertical="center" wrapText="1"/>
    </xf>
    <xf numFmtId="0" fontId="3" fillId="0" borderId="0" xfId="9" applyFont="1" applyAlignment="1">
      <alignment horizontal="center" vertical="center" wrapText="1"/>
    </xf>
    <xf numFmtId="0" fontId="4" fillId="0" borderId="0" xfId="9" applyFont="1" applyAlignment="1" applyProtection="1">
      <alignment horizontal="left" vertical="center" wrapText="1"/>
      <protection locked="0"/>
    </xf>
    <xf numFmtId="0" fontId="3" fillId="3" borderId="1" xfId="9" applyFont="1" applyFill="1" applyBorder="1" applyAlignment="1">
      <alignment horizontal="left" vertical="top" wrapText="1"/>
    </xf>
    <xf numFmtId="0" fontId="3" fillId="3" borderId="1" xfId="9" applyFont="1" applyFill="1" applyBorder="1" applyAlignment="1">
      <alignment horizontal="left" vertical="top"/>
    </xf>
    <xf numFmtId="0" fontId="3" fillId="2" borderId="1" xfId="9" applyFont="1" applyFill="1" applyBorder="1" applyAlignment="1">
      <alignment wrapText="1"/>
    </xf>
    <xf numFmtId="0" fontId="3" fillId="2" borderId="0" xfId="9" applyFont="1" applyFill="1" applyAlignment="1">
      <alignment horizontal="left" vertical="top"/>
    </xf>
    <xf numFmtId="0" fontId="3" fillId="2" borderId="0" xfId="9" applyFont="1" applyFill="1" applyAlignment="1">
      <alignment horizontal="left" vertical="center" wrapText="1"/>
    </xf>
    <xf numFmtId="0" fontId="3" fillId="0" borderId="0" xfId="9" applyFont="1" applyAlignment="1">
      <alignment horizontal="left" vertical="top"/>
    </xf>
    <xf numFmtId="0" fontId="3" fillId="0" borderId="0" xfId="9" applyFont="1" applyAlignment="1">
      <alignment horizontal="left" vertical="center" wrapText="1"/>
    </xf>
    <xf numFmtId="0" fontId="3" fillId="0" borderId="1" xfId="9" applyFont="1" applyBorder="1"/>
    <xf numFmtId="0" fontId="4" fillId="0" borderId="1" xfId="9" applyFont="1" applyBorder="1" applyAlignment="1">
      <alignment horizontal="center" vertical="center"/>
    </xf>
    <xf numFmtId="0" fontId="3" fillId="2" borderId="0" xfId="9" applyFont="1" applyFill="1"/>
    <xf numFmtId="0" fontId="3" fillId="0" borderId="0" xfId="9" applyFont="1"/>
    <xf numFmtId="0" fontId="3" fillId="5" borderId="1" xfId="9" applyFont="1" applyFill="1" applyBorder="1"/>
    <xf numFmtId="0" fontId="30" fillId="3" borderId="1" xfId="9" applyFont="1" applyFill="1" applyBorder="1" applyAlignment="1">
      <alignment horizontal="center" vertical="center"/>
    </xf>
    <xf numFmtId="164" fontId="3" fillId="0" borderId="1" xfId="9" applyNumberFormat="1" applyFont="1" applyBorder="1" applyAlignment="1">
      <alignment horizontal="left" vertical="center" wrapText="1"/>
    </xf>
    <xf numFmtId="0" fontId="3" fillId="3" borderId="1" xfId="9" applyFont="1" applyFill="1" applyBorder="1" applyAlignment="1">
      <alignment horizontal="center" vertical="center" wrapText="1"/>
    </xf>
    <xf numFmtId="0" fontId="28" fillId="0" borderId="1" xfId="9" applyFont="1" applyBorder="1" applyAlignment="1">
      <alignment horizontal="left" vertical="top" wrapText="1"/>
    </xf>
    <xf numFmtId="49" fontId="29" fillId="0" borderId="1" xfId="13" applyNumberFormat="1" applyFont="1" applyBorder="1" applyAlignment="1" applyProtection="1">
      <alignment vertical="top" wrapText="1"/>
      <protection locked="0"/>
    </xf>
    <xf numFmtId="0" fontId="4" fillId="3" borderId="1" xfId="9" applyFont="1" applyFill="1" applyBorder="1" applyAlignment="1">
      <alignment horizontal="center" vertical="center" wrapText="1"/>
    </xf>
    <xf numFmtId="0" fontId="3" fillId="0" borderId="1" xfId="9" applyFont="1" applyBorder="1" applyAlignment="1">
      <alignment horizontal="left" vertical="top" wrapText="1"/>
    </xf>
    <xf numFmtId="0" fontId="3" fillId="0" borderId="1" xfId="11" applyFont="1" applyBorder="1" applyAlignment="1">
      <alignment horizontal="left" vertical="center" wrapText="1"/>
    </xf>
    <xf numFmtId="0" fontId="4" fillId="3" borderId="1" xfId="9" applyFont="1" applyFill="1" applyBorder="1" applyAlignment="1" applyProtection="1">
      <alignment horizontal="center" vertical="center" wrapText="1"/>
      <protection locked="0"/>
    </xf>
    <xf numFmtId="49" fontId="31" fillId="3" borderId="1" xfId="13" applyNumberFormat="1" applyFont="1" applyFill="1" applyBorder="1" applyAlignment="1" applyProtection="1">
      <alignment horizontal="center" vertical="center" wrapText="1"/>
      <protection locked="0"/>
    </xf>
    <xf numFmtId="0" fontId="4" fillId="0" borderId="1" xfId="9" applyFont="1" applyBorder="1" applyAlignment="1" applyProtection="1">
      <alignment horizontal="left" vertical="center" wrapText="1"/>
      <protection locked="0"/>
    </xf>
    <xf numFmtId="0" fontId="26" fillId="5" borderId="1" xfId="9" applyFont="1" applyFill="1" applyBorder="1" applyAlignment="1">
      <alignment horizontal="left" vertical="center" wrapText="1"/>
    </xf>
    <xf numFmtId="0" fontId="12" fillId="5" borderId="1" xfId="9" applyFont="1" applyFill="1" applyBorder="1"/>
    <xf numFmtId="0" fontId="3" fillId="4" borderId="1" xfId="9" applyFont="1" applyFill="1" applyBorder="1" applyAlignment="1">
      <alignment horizontal="left" vertical="top" wrapText="1"/>
    </xf>
    <xf numFmtId="49" fontId="32" fillId="0" borderId="1" xfId="13" applyNumberFormat="1" applyFont="1" applyBorder="1" applyAlignment="1" applyProtection="1">
      <alignment vertical="top" wrapText="1"/>
      <protection locked="0"/>
    </xf>
    <xf numFmtId="0" fontId="3" fillId="2" borderId="1" xfId="9" applyFont="1" applyFill="1" applyBorder="1" applyAlignment="1">
      <alignment horizontal="left" vertical="top"/>
    </xf>
    <xf numFmtId="0" fontId="3" fillId="2" borderId="1" xfId="9" applyFont="1" applyFill="1" applyBorder="1" applyAlignment="1">
      <alignment horizontal="left" vertical="center" wrapText="1"/>
    </xf>
    <xf numFmtId="2" fontId="4" fillId="0" borderId="1" xfId="9" applyNumberFormat="1" applyFont="1" applyBorder="1" applyAlignment="1">
      <alignment horizontal="center" vertical="center" wrapText="1"/>
    </xf>
    <xf numFmtId="2" fontId="4" fillId="5" borderId="1" xfId="9" applyNumberFormat="1" applyFont="1" applyFill="1" applyBorder="1" applyAlignment="1">
      <alignment horizontal="center" vertical="center" wrapText="1"/>
    </xf>
    <xf numFmtId="0" fontId="3" fillId="0" borderId="1" xfId="9" applyFont="1" applyBorder="1" applyAlignment="1">
      <alignment horizontal="left" vertical="center"/>
    </xf>
    <xf numFmtId="9" fontId="3" fillId="0" borderId="1" xfId="9" applyNumberFormat="1" applyFont="1" applyBorder="1" applyAlignment="1">
      <alignment horizontal="left" vertical="center"/>
    </xf>
    <xf numFmtId="0" fontId="3" fillId="3" borderId="1" xfId="12" applyFont="1" applyFill="1" applyBorder="1"/>
    <xf numFmtId="0" fontId="24" fillId="0" borderId="1" xfId="9" applyFont="1" applyBorder="1" applyAlignment="1">
      <alignment horizontal="left" vertical="center"/>
    </xf>
    <xf numFmtId="49" fontId="32" fillId="3" borderId="1" xfId="13" applyNumberFormat="1" applyFont="1" applyFill="1" applyBorder="1" applyAlignment="1" applyProtection="1">
      <alignment vertical="top" wrapText="1"/>
      <protection locked="0"/>
    </xf>
    <xf numFmtId="10" fontId="3" fillId="0" borderId="1" xfId="9" applyNumberFormat="1" applyFont="1" applyBorder="1" applyAlignment="1">
      <alignment horizontal="left" vertical="center" wrapText="1"/>
    </xf>
    <xf numFmtId="10" fontId="3" fillId="0" borderId="1" xfId="9" applyNumberFormat="1" applyFont="1" applyBorder="1" applyAlignment="1" applyProtection="1">
      <alignment horizontal="left" vertical="center" wrapText="1"/>
      <protection locked="0"/>
    </xf>
    <xf numFmtId="0" fontId="3" fillId="5" borderId="0" xfId="9" applyFont="1" applyFill="1" applyAlignment="1">
      <alignment horizontal="center" vertical="center" wrapText="1"/>
    </xf>
    <xf numFmtId="0" fontId="3" fillId="5" borderId="0" xfId="9" applyFont="1" applyFill="1" applyAlignment="1">
      <alignment horizontal="left" vertical="top" wrapText="1"/>
    </xf>
    <xf numFmtId="0" fontId="3" fillId="5" borderId="0" xfId="9" applyFont="1" applyFill="1" applyAlignment="1">
      <alignment horizontal="left" vertical="center" wrapText="1"/>
    </xf>
    <xf numFmtId="0" fontId="3" fillId="5" borderId="0" xfId="9" applyFont="1" applyFill="1" applyAlignment="1" applyProtection="1">
      <alignment horizontal="left" vertical="center" wrapText="1"/>
      <protection locked="0"/>
    </xf>
    <xf numFmtId="0" fontId="4" fillId="0" borderId="0" xfId="9" applyFont="1"/>
    <xf numFmtId="1" fontId="4" fillId="0" borderId="0" xfId="9" applyNumberFormat="1" applyFont="1"/>
    <xf numFmtId="49" fontId="32" fillId="0" borderId="0" xfId="0" applyNumberFormat="1" applyFont="1" applyAlignment="1" applyProtection="1">
      <alignment vertical="top" wrapText="1"/>
      <protection locked="0"/>
    </xf>
    <xf numFmtId="49" fontId="32" fillId="3" borderId="0" xfId="0" applyNumberFormat="1" applyFont="1" applyFill="1" applyAlignment="1" applyProtection="1">
      <alignment vertical="top" wrapText="1"/>
      <protection locked="0"/>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20" fillId="5" borderId="0" xfId="0" applyFont="1" applyFill="1" applyAlignment="1">
      <alignment horizontal="left" vertical="center" wrapText="1"/>
    </xf>
    <xf numFmtId="0" fontId="20" fillId="5" borderId="0" xfId="0" applyFont="1" applyFill="1" applyAlignment="1">
      <alignment horizontal="left" vertical="center"/>
    </xf>
    <xf numFmtId="0" fontId="17" fillId="5" borderId="0" xfId="0" applyFont="1" applyFill="1" applyAlignment="1">
      <alignment horizontal="left" vertical="top"/>
    </xf>
    <xf numFmtId="0" fontId="17" fillId="5" borderId="3" xfId="0" applyFont="1" applyFill="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2" xfId="0" applyFont="1" applyBorder="1" applyAlignment="1">
      <alignment horizontal="left" vertical="top"/>
    </xf>
  </cellXfs>
  <cellStyles count="14">
    <cellStyle name="Hyperlink" xfId="12" builtinId="8"/>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4" xfId="13" xr:uid="{3734F99B-8FC4-4ACE-B164-2AA90F614264}"/>
    <cellStyle name="Normal 6" xfId="8" xr:uid="{00000000-0005-0000-0000-000009000000}"/>
    <cellStyle name="Normal 6 2" xfId="10" xr:uid="{60003B03-8AB0-450A-B8B1-68DB7A90F978}"/>
    <cellStyle name="Normal_PQQ v0.1 Final" xfId="11" xr:uid="{4455029A-644A-45C8-AB86-82CF9F4D5E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opLeftCell="A64" zoomScale="55" zoomScaleNormal="55" workbookViewId="0">
      <selection activeCell="B12" sqref="B12"/>
    </sheetView>
  </sheetViews>
  <sheetFormatPr defaultColWidth="0" defaultRowHeight="15.5" x14ac:dyDescent="0.25"/>
  <cols>
    <col min="1" max="1" width="6.453125" style="24" bestFit="1" customWidth="1"/>
    <col min="2" max="2" width="188.453125" style="3" customWidth="1"/>
    <col min="3" max="3" width="23.54296875" style="12" hidden="1" customWidth="1"/>
    <col min="4" max="4" width="72.54296875" style="13" hidden="1" customWidth="1"/>
    <col min="5" max="7" width="9.453125" style="18" customWidth="1"/>
    <col min="8" max="16384" width="9.453125" hidden="1"/>
  </cols>
  <sheetData>
    <row r="1" spans="1:9" ht="68.25" customHeight="1" x14ac:dyDescent="0.25">
      <c r="A1" s="124" t="s">
        <v>0</v>
      </c>
      <c r="B1" s="125"/>
      <c r="C1" s="125"/>
      <c r="D1" s="125"/>
      <c r="E1" s="125"/>
      <c r="F1" s="125"/>
      <c r="G1" s="125"/>
      <c r="H1" s="125"/>
      <c r="I1" s="125"/>
    </row>
    <row r="2" spans="1:9" ht="19" thickBot="1" x14ac:dyDescent="0.3">
      <c r="A2" s="48" t="s">
        <v>1</v>
      </c>
      <c r="B2" s="27" t="s">
        <v>2</v>
      </c>
    </row>
    <row r="3" spans="1:9" ht="19" thickBot="1" x14ac:dyDescent="0.3">
      <c r="A3" s="24">
        <v>1</v>
      </c>
      <c r="B3" s="31" t="s">
        <v>3</v>
      </c>
      <c r="C3" s="122" t="s">
        <v>4</v>
      </c>
      <c r="D3" s="123"/>
    </row>
    <row r="4" spans="1:9" ht="43.5" x14ac:dyDescent="0.25">
      <c r="A4" s="24">
        <v>1.1000000000000001</v>
      </c>
      <c r="B4" s="5" t="str">
        <f>CONCATENATE("This pre Qualification Questionnaire (“PQQ”) has been issued by ",C4," in connection with a competitive procurement event conducted in accordance with the Negotiated Procedure under [the Utilities Contracts Regulations 2016/Utilities Contracts (Scotland) Regulations 2016]", "This PQQ sets out the information which is required by ",C4," in order to assess the suitability of potential Applicants in terms of their [technical knowledge and experience, capability/capacity, organisational and financial standing] to meet the requirement")</f>
        <v>This pre Qualification Questionnaire (“PQQ”) has been issued by SSE Services Plc in connection with a competitive procurement event conducted in accordance with the Negotiated Procedure under [the Utilities Contracts Regulations 2016/Utilities Contracts (Scotland) Regulations 2016]This PQQ sets out the information which is required by SSE Services Plc in order to assess the suitability of potential Applicants in terms of their [technical knowledge and experience, capability/capacity, organisational and financial standing] to meet the requirement</v>
      </c>
      <c r="C4" s="41" t="s">
        <v>106</v>
      </c>
      <c r="D4" s="14"/>
    </row>
    <row r="5" spans="1:9" x14ac:dyDescent="0.25">
      <c r="A5" s="24">
        <v>1.2</v>
      </c>
      <c r="B5" s="5" t="s">
        <v>5</v>
      </c>
      <c r="C5" s="14"/>
      <c r="D5" s="14"/>
    </row>
    <row r="6" spans="1:9" x14ac:dyDescent="0.25">
      <c r="A6" s="24">
        <v>1.21</v>
      </c>
      <c r="B6" s="10" t="str">
        <f>CONCATENATE("To arrive at a Short List of up to ",C6," qualified potential Applicants")</f>
        <v>To arrive at a Short List of up to 5 qualified potential Applicants</v>
      </c>
      <c r="C6" s="41">
        <v>5</v>
      </c>
      <c r="D6" s="14"/>
    </row>
    <row r="7" spans="1:9" x14ac:dyDescent="0.25">
      <c r="B7" s="11" t="s">
        <v>6</v>
      </c>
      <c r="C7" s="14"/>
      <c r="D7" s="14"/>
    </row>
    <row r="8" spans="1:9" x14ac:dyDescent="0.25">
      <c r="A8" s="24">
        <v>1.22</v>
      </c>
      <c r="B8" s="10" t="str">
        <f>CONCATENATE("Prequalify all Applicants who meet the minimum requirement of an overall score of ",C8," on the PQQ")</f>
        <v>Prequalify all Applicants who meet the minimum requirement of an overall score of N/A on the PQQ</v>
      </c>
      <c r="C8" s="41" t="s">
        <v>107</v>
      </c>
      <c r="D8" s="14"/>
    </row>
    <row r="9" spans="1:9" x14ac:dyDescent="0.25">
      <c r="A9" s="24">
        <v>1.3</v>
      </c>
      <c r="B9" s="5" t="s">
        <v>7</v>
      </c>
      <c r="C9" s="14"/>
      <c r="D9" s="14"/>
    </row>
    <row r="10" spans="1:9" ht="43.5" x14ac:dyDescent="0.25">
      <c r="A10" s="24">
        <v>1.4</v>
      </c>
      <c r="B10" s="5" t="s">
        <v>108</v>
      </c>
      <c r="C10" s="14"/>
      <c r="D10" s="14"/>
    </row>
    <row r="11" spans="1:9" x14ac:dyDescent="0.25">
      <c r="A11" s="24">
        <v>1.5</v>
      </c>
      <c r="B11" s="6" t="s">
        <v>109</v>
      </c>
      <c r="C11" s="14"/>
      <c r="D11" s="14"/>
    </row>
    <row r="12" spans="1:9" x14ac:dyDescent="0.25">
      <c r="A12" s="24">
        <v>1.6</v>
      </c>
      <c r="B12" s="6" t="s">
        <v>110</v>
      </c>
      <c r="C12" s="14"/>
      <c r="D12" s="14"/>
    </row>
    <row r="13" spans="1:9" x14ac:dyDescent="0.25">
      <c r="A13" s="24">
        <v>1.7</v>
      </c>
      <c r="B13" s="6" t="s">
        <v>8</v>
      </c>
      <c r="C13" s="14"/>
      <c r="D13" s="14"/>
    </row>
    <row r="14" spans="1:9" x14ac:dyDescent="0.25">
      <c r="A14" s="24">
        <v>1.8</v>
      </c>
      <c r="B14" s="3" t="s">
        <v>111</v>
      </c>
      <c r="C14" s="14"/>
      <c r="D14" s="14"/>
    </row>
    <row r="15" spans="1:9" ht="16" thickBot="1" x14ac:dyDescent="0.3">
      <c r="C15" s="14"/>
      <c r="D15" s="14"/>
    </row>
    <row r="16" spans="1:9" ht="19" thickBot="1" x14ac:dyDescent="0.3">
      <c r="A16" s="24">
        <v>2</v>
      </c>
      <c r="B16" s="31" t="s">
        <v>9</v>
      </c>
      <c r="C16" s="29"/>
      <c r="D16" s="30"/>
    </row>
    <row r="17" spans="1:4" x14ac:dyDescent="0.25">
      <c r="A17" s="24">
        <v>2.2000000000000002</v>
      </c>
      <c r="B17" s="49" t="s">
        <v>112</v>
      </c>
      <c r="C17" s="14"/>
      <c r="D17" s="14"/>
    </row>
    <row r="18" spans="1:4" x14ac:dyDescent="0.25">
      <c r="A18" s="24">
        <v>2.2999999999999998</v>
      </c>
      <c r="B18" s="7" t="str">
        <f>CONCATENATE("The ",C18," agreement(s) will use the terms and conditions of ",D18)</f>
        <v>The Framework agreement(s) will use the terms and conditions of Services</v>
      </c>
      <c r="C18" s="41" t="s">
        <v>113</v>
      </c>
      <c r="D18" s="41" t="s">
        <v>114</v>
      </c>
    </row>
    <row r="19" spans="1:4" x14ac:dyDescent="0.25">
      <c r="A19" s="24">
        <v>2.4</v>
      </c>
      <c r="B19" s="7" t="str">
        <f>CONCATENATE("The agreement(s) will be for a period of ",C19," with the option for Authority to extend incrementally for up to a further two years")</f>
        <v>The agreement(s) will be for a period of Three years with the option for Authority to extend incrementally for up to a further two years</v>
      </c>
      <c r="C19" s="41" t="s">
        <v>115</v>
      </c>
      <c r="D19" s="14"/>
    </row>
    <row r="20" spans="1:4" x14ac:dyDescent="0.25">
      <c r="A20" s="24">
        <v>2.6</v>
      </c>
      <c r="B20" s="7" t="s">
        <v>10</v>
      </c>
      <c r="C20" s="14"/>
      <c r="D20" s="14"/>
    </row>
    <row r="21" spans="1:4" x14ac:dyDescent="0.25">
      <c r="A21" s="24">
        <v>2.7</v>
      </c>
      <c r="B21" s="7" t="s">
        <v>11</v>
      </c>
      <c r="C21" s="14"/>
      <c r="D21" s="14"/>
    </row>
    <row r="22" spans="1:4" ht="16" thickBot="1" x14ac:dyDescent="0.3">
      <c r="C22" s="14"/>
      <c r="D22" s="14"/>
    </row>
    <row r="23" spans="1:4" ht="19" thickBot="1" x14ac:dyDescent="0.3">
      <c r="A23" s="24">
        <v>3</v>
      </c>
      <c r="B23" s="31" t="s">
        <v>12</v>
      </c>
      <c r="C23" s="29"/>
      <c r="D23" s="30"/>
    </row>
    <row r="24" spans="1:4" x14ac:dyDescent="0.25">
      <c r="A24" s="24">
        <v>3.1</v>
      </c>
      <c r="B24" s="8" t="s">
        <v>13</v>
      </c>
      <c r="C24" s="14"/>
      <c r="D24" s="14"/>
    </row>
    <row r="25" spans="1:4" x14ac:dyDescent="0.25">
      <c r="A25" s="24">
        <v>3.2</v>
      </c>
      <c r="B25" s="3" t="str">
        <f>CONCATENATE("PQQ Issue date"," - ",C25)</f>
        <v>PQQ Issue date - 26th January 2024</v>
      </c>
      <c r="C25" s="41" t="s">
        <v>116</v>
      </c>
      <c r="D25" s="15"/>
    </row>
    <row r="26" spans="1:4" x14ac:dyDescent="0.25">
      <c r="A26" s="24">
        <v>3.3</v>
      </c>
      <c r="B26" s="3" t="str">
        <f>CONCATENATE("PQQ Return date"," - ",C26)</f>
        <v>PQQ Return date - 16th February 2024</v>
      </c>
      <c r="C26" s="41" t="s">
        <v>117</v>
      </c>
      <c r="D26" s="16"/>
    </row>
    <row r="27" spans="1:4" x14ac:dyDescent="0.25">
      <c r="A27" s="24">
        <v>3.4</v>
      </c>
      <c r="B27" s="3" t="str">
        <f>CONCATENATE("Evaluation of PQQs completed"," - ",C27)</f>
        <v>Evaluation of PQQs completed - 1st March 2024</v>
      </c>
      <c r="C27" s="41" t="s">
        <v>118</v>
      </c>
      <c r="D27" s="16"/>
    </row>
    <row r="28" spans="1:4" x14ac:dyDescent="0.25">
      <c r="A28" s="24">
        <v>3.5</v>
      </c>
      <c r="B28" s="3" t="str">
        <f>CONCATENATE("Invitation to Tender issued to Qualified Applicants"," - ",C28)</f>
        <v>Invitation to Tender issued to Qualified Applicants - 8th March 2024</v>
      </c>
      <c r="C28" s="41" t="s">
        <v>119</v>
      </c>
      <c r="D28" s="16"/>
    </row>
    <row r="29" spans="1:4" x14ac:dyDescent="0.25">
      <c r="A29" s="24">
        <v>3.6</v>
      </c>
      <c r="B29" s="3" t="str">
        <f>CONCATENATE("Tender Return Date"," - ",C29)</f>
        <v>Tender Return Date - 5th April 2024</v>
      </c>
      <c r="C29" s="41" t="s">
        <v>120</v>
      </c>
      <c r="D29" s="16"/>
    </row>
    <row r="30" spans="1:4" x14ac:dyDescent="0.25">
      <c r="A30" s="24">
        <v>3.7</v>
      </c>
      <c r="B30" s="3" t="str">
        <f>CONCATENATE("Evaluation of tenders completed"," - ",C30)</f>
        <v>Evaluation of tenders completed - 20th May 2024</v>
      </c>
      <c r="C30" s="41" t="s">
        <v>121</v>
      </c>
      <c r="D30" s="16"/>
    </row>
    <row r="31" spans="1:4" x14ac:dyDescent="0.25">
      <c r="A31" s="24">
        <v>3.8</v>
      </c>
      <c r="B31" s="3" t="str">
        <f>CONCATENATE("Alcatel 10 day standstill period"," - ",C31)</f>
        <v>Alcatel 10 day standstill period - 13th June 2024</v>
      </c>
      <c r="C31" s="41" t="s">
        <v>122</v>
      </c>
      <c r="D31" s="16"/>
    </row>
    <row r="32" spans="1:4" x14ac:dyDescent="0.25">
      <c r="A32" s="24">
        <v>3.9</v>
      </c>
      <c r="B32" s="3" t="str">
        <f>CONCATENATE("Contract Award"," - ",C32)</f>
        <v>Contract Award - 1st July 2024</v>
      </c>
      <c r="C32" s="41" t="s">
        <v>123</v>
      </c>
      <c r="D32" s="16"/>
    </row>
    <row r="33" spans="1:6" ht="16" thickBot="1" x14ac:dyDescent="0.3">
      <c r="C33" s="14"/>
      <c r="D33" s="14"/>
      <c r="E33" s="14"/>
      <c r="F33" s="14"/>
    </row>
    <row r="34" spans="1:6" ht="19" thickBot="1" x14ac:dyDescent="0.3">
      <c r="A34" s="24">
        <v>4</v>
      </c>
      <c r="B34" s="31" t="s">
        <v>14</v>
      </c>
      <c r="C34" s="29"/>
      <c r="D34" s="30"/>
      <c r="E34" s="14"/>
      <c r="F34" s="14"/>
    </row>
    <row r="35" spans="1:6" ht="29" x14ac:dyDescent="0.25">
      <c r="A35" s="24">
        <v>4.0999999999999996</v>
      </c>
      <c r="B35" s="5" t="str">
        <f>CONCATENATE("Recipients are invited to complete the attached PQQ and to submit it,"," together with any requested supporting information, to ",C35,"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SSE Services Plc by the due date for return in accordance with the procedures set out in the section below entitled “Submission of Completed Pre-Qualification Questionnaires"</v>
      </c>
      <c r="C35" s="41" t="s">
        <v>106</v>
      </c>
      <c r="D35" s="14"/>
      <c r="E35" s="14"/>
      <c r="F35" s="14"/>
    </row>
    <row r="36" spans="1:6" ht="37.4" customHeight="1" x14ac:dyDescent="0.25">
      <c r="A36" s="24">
        <v>4.2</v>
      </c>
      <c r="B36" s="5" t="s">
        <v>15</v>
      </c>
      <c r="C36" s="14"/>
      <c r="D36" s="14"/>
      <c r="E36" s="14"/>
      <c r="F36" s="14"/>
    </row>
    <row r="37" spans="1:6" x14ac:dyDescent="0.25">
      <c r="A37" s="24">
        <v>4.3</v>
      </c>
      <c r="B37" s="5" t="s">
        <v>16</v>
      </c>
      <c r="C37" s="14"/>
      <c r="D37" s="14"/>
      <c r="E37" s="14"/>
      <c r="F37" s="14"/>
    </row>
    <row r="38" spans="1:6" x14ac:dyDescent="0.25">
      <c r="A38" s="24">
        <v>4.4000000000000004</v>
      </c>
      <c r="B38" s="5" t="s">
        <v>17</v>
      </c>
      <c r="C38" s="14"/>
      <c r="D38" s="14"/>
      <c r="E38" s="14"/>
      <c r="F38" s="14"/>
    </row>
    <row r="39" spans="1:6" ht="43.5" x14ac:dyDescent="0.25">
      <c r="A39" s="24">
        <v>4.5</v>
      </c>
      <c r="B39" s="5" t="s">
        <v>18</v>
      </c>
      <c r="C39" s="14"/>
      <c r="D39" s="14"/>
      <c r="E39" s="14"/>
      <c r="F39" s="14"/>
    </row>
    <row r="40" spans="1:6" x14ac:dyDescent="0.25">
      <c r="A40" s="24">
        <v>4.5999999999999996</v>
      </c>
      <c r="B40" s="5" t="str">
        <f>CONCATENATE("Please ensure that any word limits indicated in the PQQ are adhered to and any supporting information to be submitted"," is no more than an accumlated file size of ",C40,"MB")</f>
        <v>Please ensure that any word limits indicated in the PQQ are adhered to and any supporting information to be submitted is no more than an accumlated file size of 10MBMB</v>
      </c>
      <c r="C40" s="41" t="s">
        <v>124</v>
      </c>
      <c r="D40" s="14"/>
      <c r="E40" s="14"/>
      <c r="F40" s="14"/>
    </row>
    <row r="41" spans="1:6" ht="29" x14ac:dyDescent="0.25">
      <c r="A41" s="24">
        <v>4.7</v>
      </c>
      <c r="B41" s="5"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",C41,"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SSE Services Plc reserves the right to terminate the procurement event.</v>
      </c>
      <c r="C41" s="41" t="s">
        <v>106</v>
      </c>
      <c r="D41" s="14"/>
      <c r="E41" s="14"/>
      <c r="F41" s="14"/>
    </row>
    <row r="42" spans="1:6" ht="29" x14ac:dyDescent="0.25">
      <c r="A42" s="24">
        <v>4.8</v>
      </c>
      <c r="B42" s="5" t="str">
        <f>CONCATENATE(C42," shall exclude a bidder from participating in a tender event if they have been convicted of any of the offences prescribed under ",D42,"."," The bidder shall provide a statement confirming whether they have been convicted of any of the offences listed under both the mandatory and discretionary offences.")</f>
        <v>SSE Services Plc shall exclude a bidder from participating in a tender event if they have been convicted of any of the offences prescribed under [As allowed for under the Utility Contract Regulations 2016]. The bidder shall provide a statement confirming whether they have been convicted of any of the offences listed under both the mandatory and discretionary offences.</v>
      </c>
      <c r="C42" s="41" t="s">
        <v>106</v>
      </c>
      <c r="D42" s="41" t="s">
        <v>125</v>
      </c>
      <c r="E42" s="14"/>
      <c r="F42" s="14"/>
    </row>
    <row r="43" spans="1:6" ht="29" x14ac:dyDescent="0.25">
      <c r="A43" s="24">
        <v>4.9000000000000004</v>
      </c>
      <c r="B43" s="5" t="s">
        <v>19</v>
      </c>
      <c r="C43" s="14"/>
      <c r="D43" s="14"/>
      <c r="E43" s="14"/>
      <c r="F43" s="14"/>
    </row>
    <row r="44" spans="1:6" ht="29.5" thickBot="1" x14ac:dyDescent="0.3">
      <c r="A44" s="24">
        <v>4.0999999999999996</v>
      </c>
      <c r="B44" s="5" t="s">
        <v>20</v>
      </c>
      <c r="C44" s="14"/>
      <c r="D44" s="14"/>
      <c r="E44" s="14"/>
      <c r="F44" s="14"/>
    </row>
    <row r="45" spans="1:6" ht="19" thickBot="1" x14ac:dyDescent="0.3">
      <c r="A45" s="28">
        <v>5</v>
      </c>
      <c r="B45" s="31" t="s">
        <v>21</v>
      </c>
      <c r="C45" s="29"/>
      <c r="D45" s="30"/>
      <c r="E45" s="14"/>
      <c r="F45" s="14"/>
    </row>
    <row r="46" spans="1:6" x14ac:dyDescent="0.25">
      <c r="A46" s="28">
        <v>5.0999999999999996</v>
      </c>
      <c r="B46" s="7" t="s">
        <v>22</v>
      </c>
      <c r="C46" s="14"/>
      <c r="D46" s="14"/>
      <c r="E46" s="14"/>
      <c r="F46" s="14"/>
    </row>
    <row r="47" spans="1:6" x14ac:dyDescent="0.25">
      <c r="A47" s="28">
        <v>5.2</v>
      </c>
      <c r="B47" s="7" t="s">
        <v>23</v>
      </c>
      <c r="C47" s="14"/>
      <c r="D47" s="14"/>
      <c r="E47" s="14"/>
      <c r="F47" s="14"/>
    </row>
    <row r="48" spans="1:6" x14ac:dyDescent="0.25">
      <c r="A48" s="28"/>
      <c r="B48" s="22" t="s">
        <v>24</v>
      </c>
      <c r="C48" s="14"/>
      <c r="D48" s="14"/>
      <c r="E48" s="14"/>
      <c r="F48" s="14"/>
    </row>
    <row r="49" spans="1:6" x14ac:dyDescent="0.25">
      <c r="B49" s="22" t="s">
        <v>25</v>
      </c>
      <c r="C49" s="14"/>
      <c r="D49" s="14"/>
      <c r="E49" s="14"/>
      <c r="F49" s="14"/>
    </row>
    <row r="50" spans="1:6" x14ac:dyDescent="0.25">
      <c r="B50" s="22" t="s">
        <v>26</v>
      </c>
      <c r="C50" s="14"/>
      <c r="D50" s="14"/>
      <c r="E50" s="14"/>
      <c r="F50" s="14"/>
    </row>
    <row r="51" spans="1:6" x14ac:dyDescent="0.25">
      <c r="B51" s="22" t="s">
        <v>27</v>
      </c>
      <c r="C51" s="14"/>
      <c r="D51" s="14"/>
      <c r="E51" s="14"/>
      <c r="F51" s="14"/>
    </row>
    <row r="52" spans="1:6" x14ac:dyDescent="0.25">
      <c r="B52" s="22" t="s">
        <v>28</v>
      </c>
      <c r="C52" s="14"/>
      <c r="D52" s="14"/>
      <c r="E52" s="14"/>
      <c r="F52" s="14"/>
    </row>
    <row r="53" spans="1:6" x14ac:dyDescent="0.25">
      <c r="B53" s="23" t="s">
        <v>29</v>
      </c>
      <c r="C53" s="14"/>
      <c r="D53" s="14"/>
      <c r="E53" s="14"/>
      <c r="F53" s="14"/>
    </row>
    <row r="54" spans="1:6" x14ac:dyDescent="0.25">
      <c r="A54" s="24">
        <v>5.3</v>
      </c>
      <c r="B54" s="3" t="s">
        <v>30</v>
      </c>
      <c r="C54" s="14"/>
      <c r="D54" s="14"/>
      <c r="E54" s="14"/>
      <c r="F54" s="14"/>
    </row>
    <row r="55" spans="1:6" ht="29" x14ac:dyDescent="0.25">
      <c r="A55" s="24">
        <v>5.4</v>
      </c>
      <c r="B55" s="6" t="str">
        <f>CONCATENATE(C55," expressly reserves the right to require a potential Applicant to provide additional information supplementing ","or clarifying any of the information provided in response to the requests set out in the PQQ.",C55," may seek independent financial and market advice to validate information declared, or to assist in the evaluation.")</f>
        <v>SSE Services Plc expressly reserves the right to require a potential Applicant to provide additional information supplementing or clarifying any of the information provided in response to the requests set out in the PQQ.SSE Services Plc may seek independent financial and market advice to validate information declared, or to assist in the evaluation.</v>
      </c>
      <c r="C55" s="41" t="s">
        <v>106</v>
      </c>
      <c r="D55" s="14"/>
      <c r="E55" s="14"/>
      <c r="F55" s="14"/>
    </row>
    <row r="56" spans="1:6" ht="29" x14ac:dyDescent="0.25">
      <c r="A56" s="24">
        <v>5.5</v>
      </c>
      <c r="B56" s="6" t="s">
        <v>31</v>
      </c>
      <c r="C56"/>
      <c r="D56" s="14"/>
      <c r="E56" s="14"/>
      <c r="F56" s="14"/>
    </row>
    <row r="57" spans="1:6" ht="29" x14ac:dyDescent="0.25">
      <c r="A57" s="24">
        <v>5.6</v>
      </c>
      <c r="B57" s="5" t="str">
        <f>CONCATENATE("In the case where the error of misrepresentation is not discovered until after the contract is awarded, ",C57," reserves the right to terminate the contract and all costs incurred by ",C57," as a result of the termination shall be recoverable from the provider under the contract.")</f>
        <v>In the case where the error of misrepresentation is not discovered until after the contract is awarded, SSE Services Plc reserves the right to terminate the contract and all costs incurred by SSE Services Plc as a result of the termination shall be recoverable from the provider under the contract.</v>
      </c>
      <c r="C57" s="41" t="s">
        <v>106</v>
      </c>
      <c r="D57" s="14"/>
      <c r="E57" s="14"/>
      <c r="F57" s="14"/>
    </row>
    <row r="58" spans="1:6" ht="16" thickBot="1" x14ac:dyDescent="0.3">
      <c r="A58" s="25"/>
      <c r="C58" s="14" t="s">
        <v>106</v>
      </c>
      <c r="D58" s="14"/>
      <c r="E58" s="14"/>
      <c r="F58" s="14"/>
    </row>
    <row r="59" spans="1:6" ht="19" thickBot="1" x14ac:dyDescent="0.3">
      <c r="A59" s="25">
        <v>6</v>
      </c>
      <c r="B59" s="31" t="s">
        <v>32</v>
      </c>
      <c r="C59" s="29"/>
      <c r="D59" s="30"/>
      <c r="E59" s="14"/>
      <c r="F59" s="14"/>
    </row>
    <row r="60" spans="1:6" ht="29" x14ac:dyDescent="0.25">
      <c r="A60" s="28">
        <v>6.1</v>
      </c>
      <c r="B60" s="8" t="str">
        <f>CONCATENATE("Any Queries and/or requests for clarification in respect of the PQQ should be addressed to ",C60," nominated contact – ",D60," via System Communication and must be received at least 5 working days prior to the closing date for responses to the pre-qualification questionnaire.")</f>
        <v>Any Queries and/or requests for clarification in respect of the PQQ should be addressed to SSE Services Plc nominated contact – Helen Gerrard via System Communication and must be received at least 5 working days prior to the closing date for responses to the pre-qualification questionnaire.</v>
      </c>
      <c r="C60" s="41" t="s">
        <v>106</v>
      </c>
      <c r="D60" s="41" t="s">
        <v>126</v>
      </c>
      <c r="E60" s="14"/>
      <c r="F60" s="14"/>
    </row>
    <row r="61" spans="1:6" ht="29" x14ac:dyDescent="0.25">
      <c r="A61" s="28">
        <v>6.2</v>
      </c>
      <c r="B61" s="5" t="str">
        <f>CONCATENATE("After such time, ",C61," cannot guarantee a response to the query/clarification. ",C61," will ensure that all relevant queries and responses or clarifications made during the pre-qualification process are made available to all Applicants during the process although the querying/clarifying party will not be disclosed.")</f>
        <v>After such time, SSE Services Plc cannot guarantee a response to the query/clarification. SSE Services Plc will ensure that all relevant queries and responses or clarifications made during the pre-qualification process are made available to all Applicants during the process although the querying/clarifying party will not be disclosed.</v>
      </c>
      <c r="C61" s="41" t="s">
        <v>106</v>
      </c>
      <c r="D61" s="14"/>
      <c r="E61" s="14"/>
      <c r="F61" s="14"/>
    </row>
    <row r="62" spans="1:6" x14ac:dyDescent="0.25">
      <c r="A62" s="24">
        <v>6.3</v>
      </c>
      <c r="B62" s="5" t="str">
        <f>CONCATENATE("No approach of any kind in connection with this PQQ should be made to any other person within or associated with ",C62)</f>
        <v>No approach of any kind in connection with this PQQ should be made to any other person within or associated with SSE Services Plc</v>
      </c>
      <c r="C62" s="41" t="s">
        <v>106</v>
      </c>
      <c r="D62" s="14"/>
      <c r="E62" s="14"/>
      <c r="F62" s="14"/>
    </row>
    <row r="63" spans="1:6" x14ac:dyDescent="0.25">
      <c r="A63" s="24">
        <v>6.4</v>
      </c>
      <c r="B63" s="5" t="s">
        <v>33</v>
      </c>
      <c r="C63" s="14"/>
      <c r="D63" s="14"/>
      <c r="E63" s="14"/>
      <c r="F63" s="14"/>
    </row>
    <row r="64" spans="1:6" ht="16" thickBot="1" x14ac:dyDescent="0.3">
      <c r="C64" s="14"/>
      <c r="D64" s="14"/>
      <c r="E64" s="14"/>
      <c r="F64" s="14"/>
    </row>
    <row r="65" spans="1:6" ht="19" thickBot="1" x14ac:dyDescent="0.3">
      <c r="A65" s="24">
        <v>7</v>
      </c>
      <c r="B65" s="31" t="s">
        <v>34</v>
      </c>
      <c r="C65" s="29"/>
      <c r="D65" s="30"/>
      <c r="E65" s="14"/>
      <c r="F65" s="14"/>
    </row>
    <row r="66" spans="1:6" x14ac:dyDescent="0.25">
      <c r="A66" s="24">
        <v>7.1</v>
      </c>
      <c r="B66" s="9" t="str">
        <f>CONCATENATE("The completed PQQ is to be returned to ",C66," via the Procurement System ",D66,)</f>
        <v>The completed PQQ is to be returned to Helen Gerrard via the Procurement System [Jaggaer]</v>
      </c>
      <c r="C66" s="41" t="s">
        <v>126</v>
      </c>
      <c r="D66" s="41" t="s">
        <v>35</v>
      </c>
      <c r="E66" s="14"/>
      <c r="F66" s="14"/>
    </row>
    <row r="67" spans="1:6" x14ac:dyDescent="0.25">
      <c r="A67" s="24">
        <v>7.2</v>
      </c>
      <c r="B67" s="9" t="str">
        <f>CONCATENATE("The responses must be sent to ",C67," no later than ",D67," in the form described above.")</f>
        <v>The responses must be sent to SSE Services Plc no later than 16th February 2024 16:00hrs in the form described above.</v>
      </c>
      <c r="C67" s="41" t="s">
        <v>106</v>
      </c>
      <c r="D67" s="41" t="s">
        <v>127</v>
      </c>
      <c r="E67" s="14"/>
      <c r="F67" s="14"/>
    </row>
    <row r="68" spans="1:6" x14ac:dyDescent="0.25">
      <c r="A68" s="24">
        <v>7.3</v>
      </c>
      <c r="B68" s="9" t="s">
        <v>36</v>
      </c>
      <c r="C68" s="14"/>
      <c r="D68" s="14"/>
      <c r="E68" s="14"/>
      <c r="F68" s="14"/>
    </row>
    <row r="69" spans="1:6" ht="16" thickBot="1" x14ac:dyDescent="0.3">
      <c r="C69" s="14"/>
      <c r="D69" s="14"/>
      <c r="E69" s="14"/>
      <c r="F69" s="14"/>
    </row>
    <row r="70" spans="1:6" ht="19" thickBot="1" x14ac:dyDescent="0.3">
      <c r="A70" s="24">
        <v>8</v>
      </c>
      <c r="B70" s="31" t="s">
        <v>37</v>
      </c>
      <c r="C70" s="29"/>
      <c r="D70" s="30"/>
      <c r="E70" s="14"/>
      <c r="F70" s="14"/>
    </row>
    <row r="71" spans="1:6" x14ac:dyDescent="0.25">
      <c r="A71" s="24">
        <v>8.1</v>
      </c>
      <c r="B71" s="6" t="str">
        <f>CONCATENATE(C71," may disqualify any potential Applicant who fails to comply with the requirements detailed in this Instruction Sheet.")</f>
        <v>SSE Services Plc may disqualify any potential Applicant who fails to comply with the requirements detailed in this Instruction Sheet.</v>
      </c>
      <c r="C71" s="41" t="s">
        <v>106</v>
      </c>
      <c r="D71" s="14"/>
      <c r="E71" s="14"/>
      <c r="F71" s="14"/>
    </row>
    <row r="72" spans="1:6" x14ac:dyDescent="0.25">
      <c r="A72" s="24">
        <v>8.1999999999999993</v>
      </c>
      <c r="B72" s="10" t="str">
        <f>CONCATENATE("All responses of those Applicants not disqualified will be evaluated according to predetermined criteria to arrive at a Short List of up to ",C72," to be considered for the Tender Stage")</f>
        <v>All responses of those Applicants not disqualified will be evaluated according to predetermined criteria to arrive at a Short List of up to 5 to be considered for the Tender Stage</v>
      </c>
      <c r="C72" s="41">
        <v>5</v>
      </c>
      <c r="D72" s="14"/>
      <c r="E72" s="14"/>
      <c r="F72" s="14"/>
    </row>
    <row r="73" spans="1:6" x14ac:dyDescent="0.25">
      <c r="B73" s="11" t="s">
        <v>6</v>
      </c>
      <c r="C73" s="14"/>
      <c r="D73" s="14"/>
      <c r="E73" s="14"/>
      <c r="F73" s="14"/>
    </row>
    <row r="74" spans="1:6" x14ac:dyDescent="0.25">
      <c r="B74" s="10" t="str">
        <f>CONCATENATE("All Applicants achieving a minimum PQQ evaluation score of ",C74," on the PQQ will be considered for the Tender Stage")</f>
        <v>All Applicants achieving a minimum PQQ evaluation score of N/A on the PQQ will be considered for the Tender Stage</v>
      </c>
      <c r="C74" s="41" t="s">
        <v>107</v>
      </c>
      <c r="D74" s="14"/>
      <c r="E74" s="14"/>
      <c r="F74" s="14"/>
    </row>
    <row r="75" spans="1:6" ht="29" x14ac:dyDescent="0.25">
      <c r="A75" s="24">
        <v>8.3000000000000007</v>
      </c>
      <c r="B75" s="7" t="s">
        <v>38</v>
      </c>
      <c r="C75" s="14"/>
      <c r="D75" s="14"/>
      <c r="E75" s="14"/>
      <c r="F75" s="14"/>
    </row>
    <row r="76" spans="1:6" x14ac:dyDescent="0.25">
      <c r="A76" s="24">
        <v>8.4</v>
      </c>
      <c r="B76" s="5" t="str">
        <f>CONCATENATE("It is intended to ",C76,"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6" s="41" t="s">
        <v>39</v>
      </c>
      <c r="D76" s="14"/>
      <c r="E76" s="14"/>
      <c r="F76" s="14"/>
    </row>
    <row r="77" spans="1:6" x14ac:dyDescent="0.25">
      <c r="B77" s="22" t="s">
        <v>40</v>
      </c>
      <c r="C77" s="14"/>
      <c r="D77" s="14"/>
      <c r="E77" s="14"/>
      <c r="F77" s="14"/>
    </row>
    <row r="78" spans="1:6" x14ac:dyDescent="0.25">
      <c r="B78" s="22" t="s">
        <v>41</v>
      </c>
      <c r="C78" s="14"/>
      <c r="D78" s="14"/>
      <c r="E78" s="14"/>
      <c r="F78" s="14"/>
    </row>
    <row r="79" spans="1:6" x14ac:dyDescent="0.25">
      <c r="B79" s="22" t="s">
        <v>42</v>
      </c>
      <c r="C79" s="14"/>
      <c r="D79" s="14"/>
      <c r="E79" s="14"/>
      <c r="F79" s="14"/>
    </row>
    <row r="80" spans="1:6" x14ac:dyDescent="0.25">
      <c r="A80" s="24">
        <v>8.5</v>
      </c>
      <c r="B80" s="6" t="s">
        <v>43</v>
      </c>
      <c r="C80" s="14"/>
      <c r="D80" s="14"/>
      <c r="E80" s="14"/>
      <c r="F80" s="14"/>
    </row>
    <row r="81" spans="1:7" ht="29" x14ac:dyDescent="0.25">
      <c r="A81" s="24">
        <v>8.6</v>
      </c>
      <c r="B81" s="5" t="s">
        <v>44</v>
      </c>
      <c r="C81" s="14"/>
      <c r="D81" s="14"/>
      <c r="E81" s="14"/>
      <c r="F81" s="14"/>
    </row>
    <row r="82" spans="1:7" ht="29" x14ac:dyDescent="0.25">
      <c r="A82" s="24">
        <v>8.6999999999999993</v>
      </c>
      <c r="B82" s="6" t="s">
        <v>45</v>
      </c>
      <c r="C82" s="14"/>
      <c r="D82" s="14"/>
      <c r="E82" s="14"/>
      <c r="F82" s="14"/>
    </row>
    <row r="83" spans="1:7" x14ac:dyDescent="0.25">
      <c r="B83"/>
      <c r="C83" s="14"/>
      <c r="D83" s="14"/>
      <c r="E83" s="14"/>
      <c r="F83" s="14"/>
    </row>
    <row r="84" spans="1:7" ht="18.5" x14ac:dyDescent="0.25">
      <c r="A84" s="24">
        <v>9</v>
      </c>
      <c r="B84" s="32" t="s">
        <v>46</v>
      </c>
      <c r="C84" s="4"/>
      <c r="D84" s="4"/>
      <c r="E84" s="14"/>
      <c r="F84" s="14"/>
    </row>
    <row r="85" spans="1:7" s="46" customFormat="1" ht="18.5" x14ac:dyDescent="0.35">
      <c r="A85" s="42"/>
      <c r="B85" s="43" t="s">
        <v>128</v>
      </c>
      <c r="C85" s="44"/>
      <c r="D85" s="44"/>
      <c r="E85" s="44"/>
      <c r="F85" s="44"/>
      <c r="G85" s="45"/>
    </row>
    <row r="86" spans="1:7" s="46" customFormat="1" ht="18.5" x14ac:dyDescent="0.35">
      <c r="A86" s="42"/>
      <c r="B86" s="43" t="s">
        <v>129</v>
      </c>
      <c r="C86" s="44"/>
      <c r="D86" s="44"/>
      <c r="E86" s="44"/>
      <c r="F86" s="44"/>
      <c r="G86" s="45"/>
    </row>
    <row r="87" spans="1:7" s="46" customFormat="1" ht="18.5" x14ac:dyDescent="0.35">
      <c r="A87" s="42"/>
      <c r="B87" s="47"/>
      <c r="C87" s="44"/>
      <c r="D87" s="44"/>
      <c r="E87" s="44"/>
      <c r="F87" s="44"/>
      <c r="G87" s="45"/>
    </row>
    <row r="88" spans="1:7" s="18" customFormat="1" x14ac:dyDescent="0.25">
      <c r="A88" s="26"/>
      <c r="B88" s="17"/>
      <c r="C88" s="14"/>
      <c r="D88" s="14"/>
      <c r="E88" s="14"/>
      <c r="F88" s="14"/>
    </row>
    <row r="89" spans="1:7" s="18" customFormat="1" x14ac:dyDescent="0.25">
      <c r="A89" s="26"/>
      <c r="B89" s="17"/>
      <c r="C89" s="14"/>
      <c r="D89" s="14"/>
      <c r="E89" s="14"/>
      <c r="F89" s="14"/>
    </row>
    <row r="90" spans="1:7" s="18" customFormat="1" x14ac:dyDescent="0.25">
      <c r="A90" s="26"/>
      <c r="B90" s="19"/>
      <c r="C90" s="14"/>
      <c r="D90" s="14"/>
      <c r="E90" s="14"/>
      <c r="F90" s="14"/>
    </row>
    <row r="91" spans="1:7" s="18" customFormat="1" x14ac:dyDescent="0.25">
      <c r="A91" s="26"/>
      <c r="B91" s="17"/>
      <c r="C91" s="14"/>
      <c r="D91" s="14"/>
      <c r="E91" s="14"/>
      <c r="F91" s="14"/>
    </row>
    <row r="92" spans="1:7" s="18" customFormat="1" x14ac:dyDescent="0.25">
      <c r="A92" s="26"/>
      <c r="B92" s="17"/>
      <c r="C92" s="14"/>
      <c r="D92" s="14"/>
      <c r="E92" s="14"/>
      <c r="F92" s="14"/>
    </row>
    <row r="93" spans="1:7" s="18" customFormat="1" x14ac:dyDescent="0.25">
      <c r="A93" s="26"/>
      <c r="B93" s="17"/>
      <c r="C93" s="14"/>
      <c r="D93" s="14"/>
      <c r="E93" s="14"/>
      <c r="F93" s="14"/>
    </row>
    <row r="94" spans="1:7" s="18" customFormat="1" x14ac:dyDescent="0.25">
      <c r="A94" s="26"/>
      <c r="B94" s="17"/>
      <c r="C94" s="14"/>
      <c r="D94" s="14"/>
      <c r="E94" s="14"/>
      <c r="F94" s="14"/>
    </row>
    <row r="95" spans="1:7" s="18" customFormat="1" x14ac:dyDescent="0.25">
      <c r="A95" s="26"/>
      <c r="B95" s="17"/>
      <c r="C95" s="14"/>
      <c r="D95" s="14"/>
      <c r="E95" s="14"/>
      <c r="F95" s="14"/>
    </row>
    <row r="96" spans="1:7" s="18" customFormat="1" x14ac:dyDescent="0.25">
      <c r="A96" s="26"/>
      <c r="B96" s="17"/>
      <c r="C96" s="14"/>
      <c r="D96" s="14"/>
      <c r="E96" s="14"/>
      <c r="F96" s="14"/>
    </row>
    <row r="97" spans="1:6" s="18" customFormat="1" x14ac:dyDescent="0.25">
      <c r="A97" s="26"/>
      <c r="B97" s="17"/>
      <c r="C97" s="14"/>
      <c r="D97" s="14"/>
      <c r="E97" s="14"/>
      <c r="F97" s="14"/>
    </row>
    <row r="98" spans="1:6" s="18" customFormat="1" x14ac:dyDescent="0.25">
      <c r="A98" s="26"/>
      <c r="B98" s="17"/>
      <c r="C98" s="14"/>
      <c r="D98" s="14"/>
      <c r="E98" s="14"/>
      <c r="F98" s="14"/>
    </row>
    <row r="99" spans="1:6" s="18" customFormat="1" x14ac:dyDescent="0.25">
      <c r="A99" s="26"/>
      <c r="B99" s="17"/>
      <c r="C99" s="14"/>
      <c r="D99" s="14"/>
      <c r="E99" s="14"/>
      <c r="F99" s="14"/>
    </row>
    <row r="100" spans="1:6" s="18" customFormat="1" x14ac:dyDescent="0.25">
      <c r="A100" s="26"/>
      <c r="B100" s="17"/>
      <c r="C100" s="14"/>
      <c r="D100" s="14"/>
      <c r="E100" s="14"/>
      <c r="F100" s="14"/>
    </row>
    <row r="101" spans="1:6" s="18" customFormat="1" x14ac:dyDescent="0.25">
      <c r="A101" s="26"/>
      <c r="B101" s="17"/>
      <c r="C101" s="20"/>
      <c r="D101" s="21"/>
    </row>
    <row r="102" spans="1:6" s="18" customFormat="1" x14ac:dyDescent="0.25">
      <c r="A102" s="26"/>
      <c r="B102" s="17"/>
      <c r="C102" s="20"/>
      <c r="D102" s="21"/>
    </row>
    <row r="103" spans="1:6" s="18" customFormat="1" x14ac:dyDescent="0.25">
      <c r="A103" s="26"/>
      <c r="B103" s="17"/>
      <c r="C103" s="20"/>
      <c r="D103" s="21"/>
    </row>
    <row r="104" spans="1:6" s="18" customFormat="1" x14ac:dyDescent="0.25">
      <c r="A104" s="26"/>
      <c r="B104" s="17"/>
      <c r="C104" s="20"/>
      <c r="D104" s="21"/>
    </row>
  </sheetData>
  <mergeCells count="2">
    <mergeCell ref="C3:D3"/>
    <mergeCell ref="A1:I1"/>
  </mergeCells>
  <phoneticPr fontId="0" type="noConversion"/>
  <dataValidations count="2">
    <dataValidation type="list" allowBlank="1" showInputMessage="1" showErrorMessage="1" sqref="D42"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6" xr:uid="{D6BE6EA2-C43B-4739-941E-8EDD57645D9A}">
      <formula1>"Shortlist,PreQualify"</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dimension ref="A1:G35"/>
  <sheetViews>
    <sheetView zoomScaleNormal="100" workbookViewId="0">
      <selection activeCell="A2" sqref="A2"/>
    </sheetView>
  </sheetViews>
  <sheetFormatPr defaultColWidth="0" defaultRowHeight="12.5" x14ac:dyDescent="0.25"/>
  <cols>
    <col min="1" max="1" width="22.54296875" style="1" customWidth="1"/>
    <col min="2" max="2" width="18.54296875" style="1" customWidth="1"/>
    <col min="3" max="3" width="114.54296875" style="1" bestFit="1" customWidth="1"/>
    <col min="4" max="4" width="9.453125" style="33" customWidth="1"/>
    <col min="5" max="7" width="9.453125" style="34" customWidth="1"/>
    <col min="8" max="16384" width="9.453125" style="2" hidden="1"/>
  </cols>
  <sheetData>
    <row r="1" spans="1:4" s="34" customFormat="1" x14ac:dyDescent="0.25">
      <c r="A1" s="33"/>
      <c r="B1" s="33"/>
      <c r="C1" s="33"/>
      <c r="D1" s="33"/>
    </row>
    <row r="2" spans="1:4" s="34" customFormat="1" x14ac:dyDescent="0.25">
      <c r="A2" s="33"/>
      <c r="B2" s="33"/>
      <c r="C2" s="33"/>
      <c r="D2" s="33"/>
    </row>
    <row r="3" spans="1:4" ht="18.5" x14ac:dyDescent="0.25">
      <c r="A3" s="32" t="s">
        <v>47</v>
      </c>
      <c r="B3" s="126"/>
      <c r="C3" s="127"/>
    </row>
    <row r="4" spans="1:4" ht="18.5" x14ac:dyDescent="0.25">
      <c r="A4" s="32" t="s">
        <v>48</v>
      </c>
      <c r="B4" s="126"/>
      <c r="C4" s="127"/>
    </row>
    <row r="5" spans="1:4" ht="13" x14ac:dyDescent="0.25">
      <c r="A5" s="128" t="s">
        <v>49</v>
      </c>
      <c r="B5" s="129"/>
      <c r="C5" s="130"/>
    </row>
    <row r="6" spans="1:4" ht="13" x14ac:dyDescent="0.25">
      <c r="A6" s="39" t="s">
        <v>50</v>
      </c>
      <c r="B6" s="39" t="s">
        <v>51</v>
      </c>
      <c r="C6" s="40" t="s">
        <v>52</v>
      </c>
    </row>
    <row r="7" spans="1:4" ht="54" customHeight="1" x14ac:dyDescent="0.25">
      <c r="A7" s="37">
        <v>0</v>
      </c>
      <c r="B7" s="37" t="s">
        <v>53</v>
      </c>
      <c r="C7" s="35" t="s">
        <v>54</v>
      </c>
    </row>
    <row r="8" spans="1:4" ht="54" customHeight="1" x14ac:dyDescent="0.25">
      <c r="A8" s="37">
        <v>20</v>
      </c>
      <c r="B8" s="37" t="s">
        <v>55</v>
      </c>
      <c r="C8" s="35" t="s">
        <v>56</v>
      </c>
    </row>
    <row r="9" spans="1:4" ht="54" customHeight="1" x14ac:dyDescent="0.25">
      <c r="A9" s="37">
        <v>40</v>
      </c>
      <c r="B9" s="37" t="s">
        <v>105</v>
      </c>
      <c r="C9" s="35" t="s">
        <v>57</v>
      </c>
    </row>
    <row r="10" spans="1:4" ht="54" customHeight="1" x14ac:dyDescent="0.25">
      <c r="A10" s="37">
        <v>60</v>
      </c>
      <c r="B10" s="37" t="s">
        <v>58</v>
      </c>
      <c r="C10" s="35" t="s">
        <v>59</v>
      </c>
    </row>
    <row r="11" spans="1:4" ht="54" customHeight="1" x14ac:dyDescent="0.25">
      <c r="A11" s="37">
        <v>80</v>
      </c>
      <c r="B11" s="37" t="s">
        <v>60</v>
      </c>
      <c r="C11" s="36" t="s">
        <v>61</v>
      </c>
    </row>
    <row r="12" spans="1:4" ht="54" customHeight="1" x14ac:dyDescent="0.25">
      <c r="A12" s="37">
        <v>100</v>
      </c>
      <c r="B12" s="37" t="s">
        <v>62</v>
      </c>
      <c r="C12" s="36" t="s">
        <v>63</v>
      </c>
    </row>
    <row r="13" spans="1:4" s="34" customFormat="1" ht="13" x14ac:dyDescent="0.3">
      <c r="A13" s="38"/>
      <c r="B13" s="38"/>
      <c r="C13" s="38"/>
      <c r="D13" s="33"/>
    </row>
    <row r="14" spans="1:4" s="34" customFormat="1" x14ac:dyDescent="0.25">
      <c r="A14" s="33"/>
      <c r="B14" s="33"/>
      <c r="C14" s="33"/>
      <c r="D14" s="33"/>
    </row>
    <row r="15" spans="1:4" s="34" customFormat="1" x14ac:dyDescent="0.25">
      <c r="A15" s="33"/>
      <c r="B15" s="33"/>
      <c r="C15" s="33"/>
      <c r="D15" s="33"/>
    </row>
    <row r="16" spans="1:4" s="34" customFormat="1" x14ac:dyDescent="0.25">
      <c r="A16" s="33"/>
      <c r="B16" s="33"/>
      <c r="C16" s="33"/>
      <c r="D16" s="33"/>
    </row>
    <row r="17" spans="1:4" s="34" customFormat="1" x14ac:dyDescent="0.25">
      <c r="A17" s="33"/>
      <c r="B17" s="33"/>
      <c r="C17" s="33"/>
      <c r="D17" s="33"/>
    </row>
    <row r="18" spans="1:4" s="34" customFormat="1" x14ac:dyDescent="0.25">
      <c r="A18" s="33"/>
      <c r="B18" s="33"/>
      <c r="C18" s="33"/>
      <c r="D18" s="33"/>
    </row>
    <row r="19" spans="1:4" s="34" customFormat="1" x14ac:dyDescent="0.25">
      <c r="A19" s="33"/>
      <c r="B19" s="33"/>
      <c r="C19" s="33"/>
      <c r="D19" s="33"/>
    </row>
    <row r="20" spans="1:4" s="34" customFormat="1" x14ac:dyDescent="0.25">
      <c r="A20" s="33"/>
      <c r="B20" s="33"/>
      <c r="C20" s="33"/>
      <c r="D20" s="33"/>
    </row>
    <row r="21" spans="1:4" s="34" customFormat="1" x14ac:dyDescent="0.25">
      <c r="A21" s="33"/>
      <c r="B21" s="33"/>
      <c r="C21" s="33"/>
      <c r="D21" s="33"/>
    </row>
    <row r="22" spans="1:4" s="34" customFormat="1" x14ac:dyDescent="0.25">
      <c r="A22" s="33"/>
      <c r="B22" s="33"/>
      <c r="C22" s="33"/>
      <c r="D22" s="33"/>
    </row>
    <row r="23" spans="1:4" s="34" customFormat="1" x14ac:dyDescent="0.25">
      <c r="A23" s="33"/>
      <c r="B23" s="33"/>
      <c r="C23" s="33"/>
      <c r="D23" s="33"/>
    </row>
    <row r="24" spans="1:4" s="34" customFormat="1" x14ac:dyDescent="0.25">
      <c r="A24" s="33"/>
      <c r="B24" s="33"/>
      <c r="C24" s="33"/>
      <c r="D24" s="33"/>
    </row>
    <row r="25" spans="1:4" s="34" customFormat="1" x14ac:dyDescent="0.25">
      <c r="A25" s="33"/>
      <c r="B25" s="33"/>
      <c r="C25" s="33"/>
      <c r="D25" s="33"/>
    </row>
    <row r="26" spans="1:4" s="34" customFormat="1" x14ac:dyDescent="0.25">
      <c r="A26" s="33"/>
      <c r="B26" s="33"/>
      <c r="C26" s="33"/>
      <c r="D26" s="33"/>
    </row>
    <row r="27" spans="1:4" s="34" customFormat="1" x14ac:dyDescent="0.25">
      <c r="A27" s="33"/>
      <c r="B27" s="33"/>
      <c r="C27" s="33"/>
      <c r="D27" s="33"/>
    </row>
    <row r="28" spans="1:4" s="34" customFormat="1" x14ac:dyDescent="0.25">
      <c r="A28" s="33"/>
      <c r="B28" s="33"/>
      <c r="C28" s="33"/>
      <c r="D28" s="33"/>
    </row>
    <row r="29" spans="1:4" s="34" customFormat="1" x14ac:dyDescent="0.25">
      <c r="A29" s="33"/>
      <c r="B29" s="33"/>
      <c r="C29" s="33"/>
      <c r="D29" s="33"/>
    </row>
    <row r="30" spans="1:4" s="34" customFormat="1" x14ac:dyDescent="0.25">
      <c r="A30" s="33"/>
      <c r="B30" s="33"/>
      <c r="C30" s="33"/>
      <c r="D30" s="33"/>
    </row>
    <row r="31" spans="1:4" s="34" customFormat="1" x14ac:dyDescent="0.25">
      <c r="A31" s="33"/>
      <c r="B31" s="33"/>
      <c r="C31" s="33"/>
      <c r="D31" s="33"/>
    </row>
    <row r="32" spans="1:4" s="34" customFormat="1" x14ac:dyDescent="0.25">
      <c r="A32" s="33"/>
      <c r="B32" s="33"/>
      <c r="C32" s="33"/>
      <c r="D32" s="33"/>
    </row>
    <row r="33" spans="1:4" s="34" customFormat="1" x14ac:dyDescent="0.25">
      <c r="A33" s="33"/>
      <c r="B33" s="33"/>
      <c r="C33" s="33"/>
      <c r="D33" s="33"/>
    </row>
    <row r="34" spans="1:4" s="34" customFormat="1" x14ac:dyDescent="0.25">
      <c r="A34" s="33"/>
      <c r="B34" s="33"/>
      <c r="C34" s="33"/>
      <c r="D34" s="33"/>
    </row>
    <row r="35" spans="1:4" s="34" customFormat="1" x14ac:dyDescent="0.25">
      <c r="A35" s="33"/>
      <c r="B35" s="33"/>
      <c r="C35" s="33"/>
      <c r="D35" s="33"/>
    </row>
  </sheetData>
  <sheetProtection selectLockedCells="1"/>
  <mergeCells count="3">
    <mergeCell ref="B3:C3"/>
    <mergeCell ref="B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FC3D-36D4-44E2-9F1E-E0891AB5111D}">
  <dimension ref="A4:BE74"/>
  <sheetViews>
    <sheetView topLeftCell="A10" zoomScale="55" zoomScaleNormal="55" workbookViewId="0">
      <selection activeCell="C20" sqref="C20"/>
    </sheetView>
  </sheetViews>
  <sheetFormatPr defaultColWidth="0" defaultRowHeight="13" x14ac:dyDescent="0.3"/>
  <cols>
    <col min="1" max="1" width="8.81640625" style="65" customWidth="1"/>
    <col min="2" max="2" width="22.1796875" style="65" customWidth="1"/>
    <col min="3" max="3" width="119.81640625" style="81" customWidth="1"/>
    <col min="4" max="4" width="23.54296875" style="82" customWidth="1"/>
    <col min="5" max="5" width="14.81640625" style="82" customWidth="1"/>
    <col min="6" max="6" width="33.453125" style="82" bestFit="1" customWidth="1"/>
    <col min="7" max="7" width="49.453125" style="82" bestFit="1" customWidth="1"/>
    <col min="8" max="8" width="16.453125" style="82" customWidth="1"/>
    <col min="9" max="9" width="30" style="82" customWidth="1"/>
    <col min="10" max="10" width="48.453125" style="82" customWidth="1"/>
    <col min="11" max="11" width="10.54296875" style="55" customWidth="1"/>
    <col min="12" max="17" width="9.453125" style="55" customWidth="1"/>
    <col min="18" max="16384" width="0" style="65" hidden="1"/>
  </cols>
  <sheetData>
    <row r="4" spans="1:10" x14ac:dyDescent="0.3">
      <c r="A4" s="50"/>
      <c r="B4" s="51" t="s">
        <v>130</v>
      </c>
      <c r="C4" s="52"/>
      <c r="D4" s="53" t="s">
        <v>64</v>
      </c>
      <c r="E4" s="53" t="s">
        <v>65</v>
      </c>
      <c r="F4" s="53" t="s">
        <v>66</v>
      </c>
      <c r="G4" s="53" t="s">
        <v>67</v>
      </c>
      <c r="H4" s="54" t="s">
        <v>68</v>
      </c>
      <c r="I4" s="54" t="s">
        <v>69</v>
      </c>
      <c r="J4" s="53" t="s">
        <v>70</v>
      </c>
    </row>
    <row r="5" spans="1:10" x14ac:dyDescent="0.3">
      <c r="A5" s="56">
        <v>1</v>
      </c>
      <c r="B5" s="57"/>
      <c r="C5" s="58" t="s">
        <v>71</v>
      </c>
      <c r="D5" s="59"/>
      <c r="E5" s="59"/>
      <c r="F5" s="59"/>
      <c r="G5" s="59"/>
      <c r="H5" s="59"/>
      <c r="I5" s="59"/>
      <c r="J5" s="59"/>
    </row>
    <row r="6" spans="1:10" x14ac:dyDescent="0.3">
      <c r="A6" s="60">
        <v>1.01</v>
      </c>
      <c r="B6" s="61" t="s">
        <v>131</v>
      </c>
      <c r="C6" s="62" t="s">
        <v>72</v>
      </c>
      <c r="D6" s="63" t="s">
        <v>144</v>
      </c>
      <c r="E6" s="63" t="s">
        <v>74</v>
      </c>
      <c r="F6" s="63">
        <v>0</v>
      </c>
      <c r="G6" s="63" t="s">
        <v>75</v>
      </c>
      <c r="H6" s="63" t="s">
        <v>75</v>
      </c>
      <c r="I6" s="63"/>
      <c r="J6" s="63"/>
    </row>
    <row r="7" spans="1:10" x14ac:dyDescent="0.3">
      <c r="A7" s="60">
        <v>1.02</v>
      </c>
      <c r="B7" s="61" t="s">
        <v>132</v>
      </c>
      <c r="C7" s="62" t="s">
        <v>76</v>
      </c>
      <c r="D7" s="63" t="s">
        <v>144</v>
      </c>
      <c r="E7" s="63" t="s">
        <v>74</v>
      </c>
      <c r="F7" s="63">
        <v>0</v>
      </c>
      <c r="G7" s="63" t="s">
        <v>75</v>
      </c>
      <c r="H7" s="63" t="s">
        <v>75</v>
      </c>
      <c r="I7" s="63"/>
      <c r="J7" s="63"/>
    </row>
    <row r="8" spans="1:10" x14ac:dyDescent="0.3">
      <c r="A8" s="60">
        <v>1.03</v>
      </c>
      <c r="B8" s="61" t="s">
        <v>133</v>
      </c>
      <c r="C8" s="62" t="s">
        <v>77</v>
      </c>
      <c r="D8" s="63" t="s">
        <v>144</v>
      </c>
      <c r="E8" s="63" t="s">
        <v>74</v>
      </c>
      <c r="F8" s="63">
        <v>0</v>
      </c>
      <c r="G8" s="63" t="s">
        <v>75</v>
      </c>
      <c r="H8" s="63" t="s">
        <v>75</v>
      </c>
      <c r="I8" s="63"/>
      <c r="J8" s="63"/>
    </row>
    <row r="9" spans="1:10" x14ac:dyDescent="0.3">
      <c r="A9" s="60">
        <v>1.04</v>
      </c>
      <c r="B9" s="61" t="s">
        <v>134</v>
      </c>
      <c r="C9" s="62" t="s">
        <v>78</v>
      </c>
      <c r="D9" s="63" t="s">
        <v>144</v>
      </c>
      <c r="E9" s="63" t="s">
        <v>74</v>
      </c>
      <c r="F9" s="63">
        <v>0</v>
      </c>
      <c r="G9" s="63" t="s">
        <v>75</v>
      </c>
      <c r="H9" s="63" t="s">
        <v>75</v>
      </c>
      <c r="I9" s="63"/>
      <c r="J9" s="63"/>
    </row>
    <row r="10" spans="1:10" x14ac:dyDescent="0.3">
      <c r="A10" s="60">
        <v>1.05</v>
      </c>
      <c r="B10" s="61" t="s">
        <v>135</v>
      </c>
      <c r="C10" s="62" t="s">
        <v>79</v>
      </c>
      <c r="D10" s="63" t="s">
        <v>144</v>
      </c>
      <c r="E10" s="63" t="s">
        <v>74</v>
      </c>
      <c r="F10" s="63">
        <v>0</v>
      </c>
      <c r="G10" s="63" t="s">
        <v>75</v>
      </c>
      <c r="H10" s="63" t="s">
        <v>75</v>
      </c>
      <c r="I10" s="63"/>
      <c r="J10" s="63"/>
    </row>
    <row r="11" spans="1:10" x14ac:dyDescent="0.3">
      <c r="A11" s="60">
        <v>1.06</v>
      </c>
      <c r="B11" s="61" t="s">
        <v>136</v>
      </c>
      <c r="C11" s="62" t="s">
        <v>80</v>
      </c>
      <c r="D11" s="63" t="s">
        <v>144</v>
      </c>
      <c r="E11" s="63" t="s">
        <v>74</v>
      </c>
      <c r="F11" s="63">
        <v>0</v>
      </c>
      <c r="G11" s="63" t="s">
        <v>75</v>
      </c>
      <c r="H11" s="63" t="s">
        <v>75</v>
      </c>
      <c r="I11" s="63"/>
      <c r="J11" s="63"/>
    </row>
    <row r="12" spans="1:10" x14ac:dyDescent="0.3">
      <c r="A12" s="60">
        <v>1.07</v>
      </c>
      <c r="B12" s="61" t="s">
        <v>137</v>
      </c>
      <c r="C12" s="64" t="s">
        <v>81</v>
      </c>
      <c r="D12" s="63" t="s">
        <v>144</v>
      </c>
      <c r="E12" s="63" t="s">
        <v>74</v>
      </c>
      <c r="F12" s="63">
        <v>0</v>
      </c>
      <c r="G12" s="63" t="s">
        <v>75</v>
      </c>
      <c r="H12" s="63" t="s">
        <v>75</v>
      </c>
      <c r="I12" s="63"/>
      <c r="J12" s="63"/>
    </row>
    <row r="13" spans="1:10" x14ac:dyDescent="0.3">
      <c r="A13" s="60">
        <v>1.08</v>
      </c>
      <c r="B13" s="61" t="s">
        <v>138</v>
      </c>
      <c r="C13" s="64" t="s">
        <v>82</v>
      </c>
      <c r="D13" s="63" t="s">
        <v>317</v>
      </c>
      <c r="E13" s="63" t="s">
        <v>74</v>
      </c>
      <c r="F13" s="63">
        <v>0</v>
      </c>
      <c r="G13" s="63" t="s">
        <v>75</v>
      </c>
      <c r="H13" s="63" t="s">
        <v>75</v>
      </c>
      <c r="I13" s="63"/>
      <c r="J13" s="63"/>
    </row>
    <row r="14" spans="1:10" x14ac:dyDescent="0.3">
      <c r="A14" s="60">
        <v>1.0900000000000001</v>
      </c>
      <c r="B14" s="61" t="s">
        <v>139</v>
      </c>
      <c r="C14" s="64" t="s">
        <v>83</v>
      </c>
      <c r="D14" s="63" t="s">
        <v>144</v>
      </c>
      <c r="E14" s="63" t="s">
        <v>74</v>
      </c>
      <c r="F14" s="63">
        <v>0</v>
      </c>
      <c r="G14" s="63" t="s">
        <v>75</v>
      </c>
      <c r="H14" s="63" t="s">
        <v>75</v>
      </c>
      <c r="I14" s="63"/>
      <c r="J14" s="63"/>
    </row>
    <row r="15" spans="1:10" x14ac:dyDescent="0.3">
      <c r="A15" s="60">
        <v>1.1000000000000001</v>
      </c>
      <c r="B15" s="61" t="s">
        <v>139</v>
      </c>
      <c r="C15" s="64" t="s">
        <v>84</v>
      </c>
      <c r="D15" s="63" t="s">
        <v>144</v>
      </c>
      <c r="E15" s="63" t="s">
        <v>74</v>
      </c>
      <c r="F15" s="63">
        <v>0</v>
      </c>
      <c r="G15" s="63" t="s">
        <v>75</v>
      </c>
      <c r="H15" s="63" t="s">
        <v>75</v>
      </c>
      <c r="I15" s="63"/>
      <c r="J15" s="63"/>
    </row>
    <row r="16" spans="1:10" x14ac:dyDescent="0.3">
      <c r="A16" s="60">
        <v>1.1100000000000001</v>
      </c>
      <c r="B16" s="61" t="s">
        <v>139</v>
      </c>
      <c r="C16" s="64" t="s">
        <v>85</v>
      </c>
      <c r="D16" s="63" t="s">
        <v>144</v>
      </c>
      <c r="E16" s="63" t="s">
        <v>74</v>
      </c>
      <c r="F16" s="63">
        <v>0</v>
      </c>
      <c r="G16" s="63" t="s">
        <v>75</v>
      </c>
      <c r="H16" s="63" t="s">
        <v>75</v>
      </c>
      <c r="I16" s="63"/>
      <c r="J16" s="63"/>
    </row>
    <row r="17" spans="1:57" ht="26" x14ac:dyDescent="0.3">
      <c r="A17" s="60">
        <v>1.1200000000000001</v>
      </c>
      <c r="B17" s="61" t="s">
        <v>140</v>
      </c>
      <c r="C17" s="62" t="s">
        <v>86</v>
      </c>
      <c r="D17" s="63" t="s">
        <v>317</v>
      </c>
      <c r="E17" s="63" t="s">
        <v>87</v>
      </c>
      <c r="F17" s="63">
        <v>0</v>
      </c>
      <c r="G17" s="63" t="s">
        <v>75</v>
      </c>
      <c r="H17" s="63" t="s">
        <v>75</v>
      </c>
      <c r="I17" s="63"/>
      <c r="J17" s="63"/>
    </row>
    <row r="18" spans="1:57" x14ac:dyDescent="0.3">
      <c r="A18" s="60"/>
      <c r="B18" s="60"/>
      <c r="C18" s="60"/>
      <c r="D18" s="63"/>
      <c r="E18" s="63"/>
      <c r="F18" s="63"/>
      <c r="G18" s="63"/>
      <c r="H18" s="63"/>
      <c r="I18" s="63"/>
      <c r="J18" s="63"/>
    </row>
    <row r="19" spans="1:57" x14ac:dyDescent="0.3">
      <c r="A19" s="56">
        <v>1.2</v>
      </c>
      <c r="B19" s="57"/>
      <c r="C19" s="58" t="s">
        <v>88</v>
      </c>
      <c r="D19" s="59"/>
      <c r="E19" s="59"/>
      <c r="F19" s="59"/>
      <c r="G19" s="59"/>
      <c r="H19" s="59"/>
      <c r="I19" s="59"/>
      <c r="J19" s="59"/>
    </row>
    <row r="20" spans="1:57" s="71" customFormat="1" ht="39" x14ac:dyDescent="0.25">
      <c r="A20" s="60" t="s">
        <v>141</v>
      </c>
      <c r="B20" s="66" t="s">
        <v>88</v>
      </c>
      <c r="C20" s="67" t="s">
        <v>89</v>
      </c>
      <c r="D20" s="63" t="s">
        <v>318</v>
      </c>
      <c r="E20" s="68" t="s">
        <v>74</v>
      </c>
      <c r="F20" s="63" t="s">
        <v>90</v>
      </c>
      <c r="G20" s="63" t="s">
        <v>91</v>
      </c>
      <c r="H20" s="69">
        <v>0</v>
      </c>
      <c r="I20" s="63" t="s">
        <v>91</v>
      </c>
      <c r="J20" s="68"/>
      <c r="K20" s="70"/>
      <c r="L20" s="70"/>
      <c r="M20" s="70"/>
      <c r="N20" s="70"/>
      <c r="O20" s="70"/>
      <c r="P20" s="70"/>
      <c r="Q20" s="70"/>
    </row>
    <row r="21" spans="1:57" s="71" customFormat="1" x14ac:dyDescent="0.25">
      <c r="A21" s="60" t="s">
        <v>142</v>
      </c>
      <c r="B21" s="66" t="s">
        <v>88</v>
      </c>
      <c r="C21" s="72" t="s">
        <v>143</v>
      </c>
      <c r="D21" s="63" t="s">
        <v>144</v>
      </c>
      <c r="E21" s="68" t="s">
        <v>74</v>
      </c>
      <c r="F21" s="63" t="s">
        <v>90</v>
      </c>
      <c r="G21" s="63" t="s">
        <v>91</v>
      </c>
      <c r="H21" s="69">
        <v>0</v>
      </c>
      <c r="I21" s="63" t="s">
        <v>91</v>
      </c>
      <c r="J21" s="68"/>
      <c r="K21" s="70"/>
      <c r="L21" s="70"/>
      <c r="M21" s="70"/>
      <c r="N21" s="70"/>
      <c r="O21" s="70"/>
      <c r="P21" s="70"/>
      <c r="Q21" s="70"/>
    </row>
    <row r="22" spans="1:57" x14ac:dyDescent="0.3">
      <c r="A22" s="50"/>
      <c r="B22" s="50"/>
      <c r="C22" s="52"/>
      <c r="D22" s="63"/>
      <c r="E22" s="63"/>
      <c r="F22" s="63"/>
      <c r="G22" s="63"/>
      <c r="H22" s="63"/>
      <c r="I22" s="63"/>
      <c r="J22" s="63"/>
    </row>
    <row r="23" spans="1:57" s="75" customFormat="1" x14ac:dyDescent="0.25">
      <c r="A23" s="56">
        <v>1.3</v>
      </c>
      <c r="B23" s="57"/>
      <c r="C23" s="58" t="s">
        <v>92</v>
      </c>
      <c r="D23" s="59"/>
      <c r="E23" s="59"/>
      <c r="F23" s="59"/>
      <c r="G23" s="59"/>
      <c r="H23" s="59"/>
      <c r="I23" s="59"/>
      <c r="J23" s="59"/>
      <c r="K23" s="73"/>
      <c r="L23" s="73"/>
      <c r="M23" s="73"/>
      <c r="N23" s="73"/>
      <c r="O23" s="73"/>
      <c r="P23" s="73"/>
      <c r="Q23" s="73"/>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row>
    <row r="24" spans="1:57" s="71" customFormat="1" ht="60.75" customHeight="1" x14ac:dyDescent="0.25">
      <c r="A24" s="60" t="s">
        <v>145</v>
      </c>
      <c r="B24" s="66" t="s">
        <v>146</v>
      </c>
      <c r="C24" s="76" t="s">
        <v>93</v>
      </c>
      <c r="D24" s="63" t="s">
        <v>73</v>
      </c>
      <c r="E24" s="68" t="s">
        <v>74</v>
      </c>
      <c r="F24" s="63" t="s">
        <v>94</v>
      </c>
      <c r="G24" s="63" t="s">
        <v>75</v>
      </c>
      <c r="H24" s="63" t="s">
        <v>75</v>
      </c>
      <c r="I24" s="63"/>
      <c r="J24" s="63"/>
      <c r="K24" s="73"/>
      <c r="L24" s="73"/>
      <c r="M24" s="73"/>
      <c r="N24" s="73"/>
      <c r="O24" s="73"/>
      <c r="P24" s="73"/>
      <c r="Q24" s="73"/>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row>
    <row r="25" spans="1:57" s="71" customFormat="1" ht="26" x14ac:dyDescent="0.25">
      <c r="A25" s="60" t="s">
        <v>147</v>
      </c>
      <c r="B25" s="66" t="s">
        <v>148</v>
      </c>
      <c r="C25" s="76" t="s">
        <v>95</v>
      </c>
      <c r="D25" s="63" t="s">
        <v>144</v>
      </c>
      <c r="E25" s="68" t="s">
        <v>74</v>
      </c>
      <c r="F25" s="63" t="s">
        <v>94</v>
      </c>
      <c r="G25" s="63" t="s">
        <v>75</v>
      </c>
      <c r="H25" s="63" t="s">
        <v>75</v>
      </c>
      <c r="I25" s="63"/>
      <c r="J25" s="63"/>
      <c r="K25" s="73"/>
      <c r="L25" s="73"/>
      <c r="M25" s="73"/>
      <c r="N25" s="73"/>
      <c r="O25" s="73"/>
      <c r="P25" s="73"/>
      <c r="Q25" s="73"/>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row>
    <row r="26" spans="1:57" s="71" customFormat="1" x14ac:dyDescent="0.25">
      <c r="A26" s="60" t="s">
        <v>149</v>
      </c>
      <c r="B26" s="66" t="s">
        <v>150</v>
      </c>
      <c r="C26" s="76" t="s">
        <v>96</v>
      </c>
      <c r="D26" s="63" t="s">
        <v>144</v>
      </c>
      <c r="E26" s="68" t="s">
        <v>74</v>
      </c>
      <c r="F26" s="63" t="s">
        <v>94</v>
      </c>
      <c r="G26" s="63" t="s">
        <v>75</v>
      </c>
      <c r="H26" s="63" t="s">
        <v>75</v>
      </c>
      <c r="I26" s="63"/>
      <c r="J26" s="63"/>
      <c r="K26" s="73"/>
      <c r="L26" s="73"/>
      <c r="M26" s="73"/>
      <c r="N26" s="73"/>
      <c r="O26" s="73"/>
      <c r="P26" s="73"/>
      <c r="Q26" s="73"/>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row>
    <row r="27" spans="1:57" x14ac:dyDescent="0.3">
      <c r="A27" s="50"/>
      <c r="B27" s="50"/>
      <c r="C27" s="52"/>
      <c r="D27" s="63"/>
      <c r="E27" s="63"/>
      <c r="F27" s="63"/>
      <c r="G27" s="63"/>
      <c r="H27" s="63"/>
      <c r="I27" s="63"/>
      <c r="J27" s="63"/>
    </row>
    <row r="28" spans="1:57" s="75" customFormat="1" x14ac:dyDescent="0.25">
      <c r="A28" s="56">
        <v>1.4</v>
      </c>
      <c r="B28" s="57"/>
      <c r="C28" s="58" t="s">
        <v>97</v>
      </c>
      <c r="D28" s="59"/>
      <c r="E28" s="59"/>
      <c r="F28" s="59"/>
      <c r="G28" s="59"/>
      <c r="H28" s="59"/>
      <c r="I28" s="59"/>
      <c r="J28" s="59"/>
      <c r="K28" s="73"/>
      <c r="L28" s="73"/>
      <c r="M28" s="73"/>
      <c r="N28" s="73"/>
      <c r="O28" s="73"/>
      <c r="P28" s="73"/>
      <c r="Q28" s="73"/>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row>
    <row r="29" spans="1:57" s="71" customFormat="1" ht="26" x14ac:dyDescent="0.25">
      <c r="A29" s="60" t="s">
        <v>151</v>
      </c>
      <c r="B29" s="66" t="s">
        <v>152</v>
      </c>
      <c r="C29" s="76" t="s">
        <v>153</v>
      </c>
      <c r="D29" s="63" t="s">
        <v>73</v>
      </c>
      <c r="E29" s="68" t="s">
        <v>74</v>
      </c>
      <c r="F29" s="63" t="s">
        <v>94</v>
      </c>
      <c r="G29" s="63"/>
      <c r="H29" s="63"/>
      <c r="I29" s="63"/>
      <c r="J29" s="63"/>
      <c r="K29" s="73"/>
      <c r="L29" s="73"/>
      <c r="M29" s="73"/>
      <c r="N29" s="73"/>
      <c r="O29" s="73"/>
      <c r="P29" s="73"/>
      <c r="Q29" s="73"/>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row>
    <row r="30" spans="1:57" s="71" customFormat="1" x14ac:dyDescent="0.25">
      <c r="A30" s="60" t="s">
        <v>154</v>
      </c>
      <c r="B30" s="66" t="s">
        <v>155</v>
      </c>
      <c r="C30" s="76" t="s">
        <v>156</v>
      </c>
      <c r="D30" s="63" t="s">
        <v>73</v>
      </c>
      <c r="E30" s="68" t="s">
        <v>74</v>
      </c>
      <c r="F30" s="63" t="s">
        <v>94</v>
      </c>
      <c r="G30" s="63"/>
      <c r="H30" s="63"/>
      <c r="I30" s="63"/>
      <c r="J30" s="63"/>
      <c r="K30" s="73"/>
      <c r="L30" s="73"/>
      <c r="M30" s="73"/>
      <c r="N30" s="73"/>
      <c r="O30" s="73"/>
      <c r="P30" s="73"/>
      <c r="Q30" s="73"/>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row>
    <row r="31" spans="1:57" s="71" customFormat="1" x14ac:dyDescent="0.25">
      <c r="A31" s="60" t="s">
        <v>157</v>
      </c>
      <c r="B31" s="66" t="s">
        <v>158</v>
      </c>
      <c r="C31" s="76" t="s">
        <v>159</v>
      </c>
      <c r="D31" s="63" t="s">
        <v>73</v>
      </c>
      <c r="E31" s="68" t="s">
        <v>74</v>
      </c>
      <c r="F31" s="63" t="s">
        <v>94</v>
      </c>
      <c r="G31" s="63"/>
      <c r="H31" s="63"/>
      <c r="I31" s="63"/>
      <c r="J31" s="63"/>
      <c r="K31" s="73"/>
      <c r="L31" s="73"/>
      <c r="M31" s="73"/>
      <c r="N31" s="73"/>
      <c r="O31" s="73"/>
      <c r="P31" s="73"/>
      <c r="Q31" s="73"/>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row>
    <row r="32" spans="1:57" x14ac:dyDescent="0.3">
      <c r="A32" s="60" t="s">
        <v>160</v>
      </c>
      <c r="B32" s="66" t="s">
        <v>161</v>
      </c>
      <c r="C32" s="77" t="s">
        <v>98</v>
      </c>
      <c r="D32" s="63" t="s">
        <v>73</v>
      </c>
      <c r="E32" s="63" t="s">
        <v>74</v>
      </c>
      <c r="F32" s="63" t="s">
        <v>94</v>
      </c>
      <c r="G32" s="63"/>
      <c r="H32" s="63"/>
      <c r="I32" s="63"/>
      <c r="J32" s="63"/>
    </row>
    <row r="33" spans="1:10" x14ac:dyDescent="0.3">
      <c r="A33" s="50"/>
      <c r="B33" s="50"/>
      <c r="C33" s="52"/>
      <c r="D33" s="63"/>
      <c r="E33" s="63"/>
      <c r="F33" s="63"/>
      <c r="G33" s="63"/>
      <c r="H33" s="63"/>
      <c r="I33" s="63"/>
      <c r="J33" s="63"/>
    </row>
    <row r="34" spans="1:10" s="55" customFormat="1" x14ac:dyDescent="0.3">
      <c r="C34" s="79"/>
      <c r="D34" s="80"/>
      <c r="E34" s="80"/>
      <c r="F34" s="80"/>
      <c r="G34" s="80"/>
      <c r="H34" s="80"/>
      <c r="I34" s="80"/>
      <c r="J34" s="80"/>
    </row>
    <row r="35" spans="1:10" s="55" customFormat="1" x14ac:dyDescent="0.3">
      <c r="C35" s="79"/>
      <c r="D35" s="80"/>
      <c r="E35" s="80"/>
      <c r="F35" s="80"/>
      <c r="G35" s="80"/>
      <c r="H35" s="80"/>
      <c r="I35" s="80"/>
      <c r="J35" s="80"/>
    </row>
    <row r="36" spans="1:10" s="55" customFormat="1" x14ac:dyDescent="0.3">
      <c r="C36" s="79"/>
      <c r="D36" s="80"/>
      <c r="E36" s="80"/>
      <c r="F36" s="80"/>
      <c r="G36" s="80"/>
      <c r="H36" s="80"/>
      <c r="I36" s="80"/>
      <c r="J36" s="80"/>
    </row>
    <row r="37" spans="1:10" s="55" customFormat="1" x14ac:dyDescent="0.3">
      <c r="C37" s="79"/>
      <c r="D37" s="80"/>
      <c r="E37" s="80"/>
      <c r="F37" s="80"/>
      <c r="G37" s="80"/>
      <c r="H37" s="80"/>
      <c r="I37" s="80"/>
      <c r="J37" s="80"/>
    </row>
    <row r="38" spans="1:10" s="55" customFormat="1" x14ac:dyDescent="0.3">
      <c r="C38" s="79"/>
      <c r="D38" s="80"/>
      <c r="E38" s="80"/>
      <c r="F38" s="80"/>
      <c r="G38" s="80"/>
      <c r="H38" s="80"/>
      <c r="I38" s="80"/>
      <c r="J38" s="80"/>
    </row>
    <row r="39" spans="1:10" s="55" customFormat="1" x14ac:dyDescent="0.3">
      <c r="C39" s="79"/>
      <c r="D39" s="80"/>
      <c r="E39" s="80"/>
      <c r="F39" s="80"/>
      <c r="G39" s="80"/>
      <c r="H39" s="80"/>
      <c r="I39" s="80"/>
      <c r="J39" s="80"/>
    </row>
    <row r="40" spans="1:10" s="55" customFormat="1" x14ac:dyDescent="0.3">
      <c r="C40" s="79"/>
      <c r="D40" s="80"/>
      <c r="E40" s="80"/>
      <c r="F40" s="80"/>
      <c r="G40" s="80"/>
      <c r="H40" s="80"/>
      <c r="I40" s="80"/>
      <c r="J40" s="80"/>
    </row>
    <row r="41" spans="1:10" s="55" customFormat="1" x14ac:dyDescent="0.3">
      <c r="C41" s="79"/>
      <c r="D41" s="80"/>
      <c r="E41" s="80"/>
      <c r="F41" s="80"/>
      <c r="G41" s="80"/>
      <c r="H41" s="80"/>
      <c r="I41" s="80"/>
      <c r="J41" s="80"/>
    </row>
    <row r="42" spans="1:10" s="55" customFormat="1" x14ac:dyDescent="0.3">
      <c r="C42" s="79"/>
      <c r="D42" s="80"/>
      <c r="E42" s="80"/>
      <c r="F42" s="80"/>
      <c r="G42" s="80"/>
      <c r="H42" s="80"/>
      <c r="I42" s="80"/>
      <c r="J42" s="80"/>
    </row>
    <row r="43" spans="1:10" s="55" customFormat="1" x14ac:dyDescent="0.3">
      <c r="C43" s="79"/>
      <c r="D43" s="80"/>
      <c r="E43" s="80"/>
      <c r="F43" s="80"/>
      <c r="G43" s="80"/>
      <c r="H43" s="80"/>
      <c r="I43" s="80"/>
      <c r="J43" s="80"/>
    </row>
    <row r="44" spans="1:10" s="55" customFormat="1" x14ac:dyDescent="0.3">
      <c r="C44" s="79"/>
      <c r="D44" s="80"/>
      <c r="E44" s="80"/>
      <c r="F44" s="80"/>
      <c r="G44" s="80"/>
      <c r="H44" s="80"/>
      <c r="I44" s="80"/>
      <c r="J44" s="80"/>
    </row>
    <row r="45" spans="1:10" s="55" customFormat="1" x14ac:dyDescent="0.3">
      <c r="C45" s="79"/>
      <c r="D45" s="80"/>
      <c r="E45" s="80"/>
      <c r="F45" s="80"/>
      <c r="G45" s="80"/>
      <c r="H45" s="80"/>
      <c r="I45" s="80"/>
      <c r="J45" s="80"/>
    </row>
    <row r="46" spans="1:10" s="55" customFormat="1" x14ac:dyDescent="0.3">
      <c r="C46" s="79"/>
      <c r="D46" s="80"/>
      <c r="E46" s="80"/>
      <c r="F46" s="80"/>
      <c r="G46" s="80"/>
      <c r="H46" s="80"/>
      <c r="I46" s="80"/>
      <c r="J46" s="80"/>
    </row>
    <row r="47" spans="1:10" s="55" customFormat="1" x14ac:dyDescent="0.3">
      <c r="C47" s="79"/>
      <c r="D47" s="80"/>
      <c r="E47" s="80"/>
      <c r="F47" s="80"/>
      <c r="G47" s="80"/>
      <c r="H47" s="80"/>
      <c r="I47" s="80"/>
      <c r="J47" s="80"/>
    </row>
    <row r="48" spans="1:10" s="55" customFormat="1" x14ac:dyDescent="0.3">
      <c r="C48" s="79"/>
      <c r="D48" s="80"/>
      <c r="E48" s="80"/>
      <c r="F48" s="80"/>
      <c r="G48" s="80"/>
      <c r="H48" s="80"/>
      <c r="I48" s="80"/>
      <c r="J48" s="80"/>
    </row>
    <row r="49" spans="3:10" s="55" customFormat="1" x14ac:dyDescent="0.3">
      <c r="C49" s="79"/>
      <c r="D49" s="80"/>
      <c r="E49" s="80"/>
      <c r="F49" s="80"/>
      <c r="G49" s="80"/>
      <c r="H49" s="80"/>
      <c r="I49" s="80"/>
      <c r="J49" s="80"/>
    </row>
    <row r="50" spans="3:10" s="55" customFormat="1" x14ac:dyDescent="0.3">
      <c r="C50" s="79"/>
      <c r="D50" s="80"/>
      <c r="E50" s="80"/>
      <c r="F50" s="80"/>
      <c r="G50" s="80"/>
      <c r="H50" s="80"/>
      <c r="I50" s="80"/>
      <c r="J50" s="80"/>
    </row>
    <row r="51" spans="3:10" s="55" customFormat="1" x14ac:dyDescent="0.3">
      <c r="C51" s="79"/>
      <c r="D51" s="80"/>
      <c r="E51" s="80"/>
      <c r="F51" s="80"/>
      <c r="G51" s="80"/>
      <c r="H51" s="80"/>
      <c r="I51" s="80"/>
      <c r="J51" s="80"/>
    </row>
    <row r="52" spans="3:10" s="55" customFormat="1" x14ac:dyDescent="0.3">
      <c r="C52" s="79"/>
      <c r="D52" s="80"/>
      <c r="E52" s="80"/>
      <c r="F52" s="80"/>
      <c r="G52" s="80"/>
      <c r="H52" s="80"/>
      <c r="I52" s="80"/>
      <c r="J52" s="80"/>
    </row>
    <row r="53" spans="3:10" s="55" customFormat="1" x14ac:dyDescent="0.3">
      <c r="C53" s="79"/>
      <c r="D53" s="80"/>
      <c r="E53" s="80"/>
      <c r="F53" s="80"/>
      <c r="G53" s="80"/>
      <c r="H53" s="80"/>
      <c r="I53" s="80"/>
      <c r="J53" s="80"/>
    </row>
    <row r="54" spans="3:10" s="55" customFormat="1" x14ac:dyDescent="0.3">
      <c r="C54" s="79"/>
      <c r="D54" s="80"/>
      <c r="E54" s="80"/>
      <c r="F54" s="80"/>
      <c r="G54" s="80"/>
      <c r="H54" s="80"/>
      <c r="I54" s="80"/>
      <c r="J54" s="80"/>
    </row>
    <row r="55" spans="3:10" s="55" customFormat="1" x14ac:dyDescent="0.3">
      <c r="C55" s="79"/>
      <c r="D55" s="80"/>
      <c r="E55" s="80"/>
      <c r="F55" s="80"/>
      <c r="G55" s="80"/>
      <c r="H55" s="80"/>
      <c r="I55" s="80"/>
      <c r="J55" s="80"/>
    </row>
    <row r="56" spans="3:10" s="55" customFormat="1" x14ac:dyDescent="0.3">
      <c r="C56" s="79"/>
      <c r="D56" s="80"/>
      <c r="E56" s="80"/>
      <c r="F56" s="80"/>
      <c r="G56" s="80"/>
      <c r="H56" s="80"/>
      <c r="I56" s="80"/>
      <c r="J56" s="80"/>
    </row>
    <row r="57" spans="3:10" s="55" customFormat="1" x14ac:dyDescent="0.3">
      <c r="C57" s="79"/>
      <c r="D57" s="80"/>
      <c r="E57" s="80"/>
      <c r="F57" s="80"/>
      <c r="G57" s="80"/>
      <c r="H57" s="80"/>
      <c r="I57" s="80"/>
      <c r="J57" s="80"/>
    </row>
    <row r="58" spans="3:10" s="55" customFormat="1" x14ac:dyDescent="0.3">
      <c r="C58" s="79"/>
      <c r="D58" s="80"/>
      <c r="E58" s="80"/>
      <c r="F58" s="80"/>
      <c r="G58" s="80"/>
      <c r="H58" s="80"/>
      <c r="I58" s="80"/>
      <c r="J58" s="80"/>
    </row>
    <row r="59" spans="3:10" s="55" customFormat="1" x14ac:dyDescent="0.3">
      <c r="C59" s="79"/>
      <c r="D59" s="80"/>
      <c r="E59" s="80"/>
      <c r="F59" s="80"/>
      <c r="G59" s="80"/>
      <c r="H59" s="80"/>
      <c r="I59" s="80"/>
      <c r="J59" s="80"/>
    </row>
    <row r="60" spans="3:10" s="55" customFormat="1" x14ac:dyDescent="0.3">
      <c r="C60" s="79"/>
      <c r="D60" s="80"/>
      <c r="E60" s="80"/>
      <c r="F60" s="80"/>
      <c r="G60" s="80"/>
      <c r="H60" s="80"/>
      <c r="I60" s="80"/>
      <c r="J60" s="80"/>
    </row>
    <row r="61" spans="3:10" s="55" customFormat="1" x14ac:dyDescent="0.3">
      <c r="C61" s="79"/>
      <c r="D61" s="80"/>
      <c r="E61" s="80"/>
      <c r="F61" s="80"/>
      <c r="G61" s="80"/>
      <c r="H61" s="80"/>
      <c r="I61" s="80"/>
      <c r="J61" s="80"/>
    </row>
    <row r="62" spans="3:10" s="55" customFormat="1" x14ac:dyDescent="0.3">
      <c r="C62" s="79"/>
      <c r="D62" s="80"/>
      <c r="E62" s="80"/>
      <c r="F62" s="80"/>
      <c r="G62" s="80"/>
      <c r="H62" s="80"/>
      <c r="I62" s="80"/>
      <c r="J62" s="80"/>
    </row>
    <row r="63" spans="3:10" s="55" customFormat="1" x14ac:dyDescent="0.3">
      <c r="C63" s="79"/>
      <c r="D63" s="80"/>
      <c r="E63" s="80"/>
      <c r="F63" s="80"/>
      <c r="G63" s="80"/>
      <c r="H63" s="80"/>
      <c r="I63" s="80"/>
      <c r="J63" s="80"/>
    </row>
    <row r="64" spans="3:10" s="55" customFormat="1" x14ac:dyDescent="0.3">
      <c r="C64" s="79"/>
      <c r="D64" s="80"/>
      <c r="E64" s="80"/>
      <c r="F64" s="80"/>
      <c r="G64" s="80"/>
      <c r="H64" s="80"/>
      <c r="I64" s="80"/>
      <c r="J64" s="80"/>
    </row>
    <row r="65" spans="3:10" s="55" customFormat="1" x14ac:dyDescent="0.3">
      <c r="C65" s="79"/>
      <c r="D65" s="80"/>
      <c r="E65" s="80"/>
      <c r="F65" s="80"/>
      <c r="G65" s="80"/>
      <c r="H65" s="80"/>
      <c r="I65" s="80"/>
      <c r="J65" s="80"/>
    </row>
    <row r="66" spans="3:10" s="55" customFormat="1" x14ac:dyDescent="0.3">
      <c r="C66" s="79"/>
      <c r="D66" s="80"/>
      <c r="E66" s="80"/>
      <c r="F66" s="80"/>
      <c r="G66" s="80"/>
      <c r="H66" s="80"/>
      <c r="I66" s="80"/>
      <c r="J66" s="80"/>
    </row>
    <row r="67" spans="3:10" s="55" customFormat="1" x14ac:dyDescent="0.3">
      <c r="C67" s="79"/>
      <c r="D67" s="80"/>
      <c r="E67" s="80"/>
      <c r="F67" s="80"/>
      <c r="G67" s="80"/>
      <c r="H67" s="80"/>
      <c r="I67" s="80"/>
      <c r="J67" s="80"/>
    </row>
    <row r="68" spans="3:10" s="55" customFormat="1" x14ac:dyDescent="0.3">
      <c r="C68" s="79"/>
      <c r="D68" s="80"/>
      <c r="E68" s="80"/>
      <c r="F68" s="80"/>
      <c r="G68" s="80"/>
      <c r="H68" s="80"/>
      <c r="I68" s="80"/>
      <c r="J68" s="80"/>
    </row>
    <row r="69" spans="3:10" s="55" customFormat="1" x14ac:dyDescent="0.3">
      <c r="C69" s="79"/>
      <c r="D69" s="80"/>
      <c r="E69" s="80"/>
      <c r="F69" s="80"/>
      <c r="G69" s="80"/>
      <c r="H69" s="80"/>
      <c r="I69" s="80"/>
      <c r="J69" s="80"/>
    </row>
    <row r="70" spans="3:10" s="55" customFormat="1" x14ac:dyDescent="0.3">
      <c r="C70" s="79"/>
      <c r="D70" s="80"/>
      <c r="E70" s="80"/>
      <c r="F70" s="80"/>
      <c r="G70" s="80"/>
      <c r="H70" s="80"/>
      <c r="I70" s="80"/>
      <c r="J70" s="80"/>
    </row>
    <row r="71" spans="3:10" s="55" customFormat="1" x14ac:dyDescent="0.3">
      <c r="C71" s="79"/>
      <c r="D71" s="80"/>
      <c r="E71" s="80"/>
      <c r="F71" s="80"/>
      <c r="G71" s="80"/>
      <c r="H71" s="80"/>
      <c r="I71" s="80"/>
      <c r="J71" s="80"/>
    </row>
    <row r="72" spans="3:10" s="55" customFormat="1" x14ac:dyDescent="0.3">
      <c r="C72" s="79"/>
      <c r="D72" s="80"/>
      <c r="E72" s="80"/>
      <c r="F72" s="80"/>
      <c r="G72" s="80"/>
      <c r="H72" s="80"/>
      <c r="I72" s="80"/>
      <c r="J72" s="80"/>
    </row>
    <row r="73" spans="3:10" s="55" customFormat="1" x14ac:dyDescent="0.3">
      <c r="C73" s="79"/>
      <c r="D73" s="80"/>
      <c r="E73" s="80"/>
      <c r="F73" s="80"/>
      <c r="G73" s="80"/>
      <c r="H73" s="80"/>
      <c r="I73" s="80"/>
      <c r="J73" s="80"/>
    </row>
    <row r="74" spans="3:10" s="55" customFormat="1" x14ac:dyDescent="0.3">
      <c r="C74" s="79"/>
      <c r="D74" s="80"/>
      <c r="E74" s="80"/>
      <c r="F74" s="80"/>
      <c r="G74" s="80"/>
      <c r="H74" s="80"/>
      <c r="I74" s="80"/>
      <c r="J74" s="80"/>
    </row>
  </sheetData>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B1B9-CEB6-4868-9F8F-090ACFC134F0}">
  <dimension ref="A4:BE82"/>
  <sheetViews>
    <sheetView tabSelected="1" zoomScale="55" zoomScaleNormal="55" workbookViewId="0">
      <selection activeCell="C84" sqref="C84"/>
    </sheetView>
  </sheetViews>
  <sheetFormatPr defaultColWidth="0" defaultRowHeight="13" x14ac:dyDescent="0.3"/>
  <cols>
    <col min="1" max="1" width="9.1796875" style="86" customWidth="1"/>
    <col min="2" max="2" width="43.08984375" style="86" customWidth="1"/>
    <col min="3" max="3" width="104.453125" style="86" customWidth="1"/>
    <col min="4" max="4" width="37.26953125" style="86" customWidth="1"/>
    <col min="5" max="9" width="19.453125" style="86" customWidth="1"/>
    <col min="10" max="10" width="59.81640625" style="86" customWidth="1"/>
    <col min="11" max="17" width="9.1796875" style="85" customWidth="1"/>
    <col min="18" max="57" width="0" style="86" hidden="1" customWidth="1"/>
    <col min="58" max="16384" width="9.1796875" style="86" hidden="1"/>
  </cols>
  <sheetData>
    <row r="4" spans="1:57" ht="26" x14ac:dyDescent="0.3">
      <c r="A4" s="83"/>
      <c r="B4" s="84" t="s">
        <v>130</v>
      </c>
      <c r="C4" s="84" t="s">
        <v>162</v>
      </c>
      <c r="D4" s="53" t="s">
        <v>64</v>
      </c>
      <c r="E4" s="53" t="s">
        <v>65</v>
      </c>
      <c r="F4" s="53" t="s">
        <v>66</v>
      </c>
      <c r="G4" s="53" t="s">
        <v>67</v>
      </c>
      <c r="H4" s="54" t="s">
        <v>68</v>
      </c>
      <c r="I4" s="54" t="s">
        <v>69</v>
      </c>
      <c r="J4" s="53" t="s">
        <v>70</v>
      </c>
    </row>
    <row r="5" spans="1:57" x14ac:dyDescent="0.3">
      <c r="A5" s="83">
        <v>2.1</v>
      </c>
      <c r="B5" s="87"/>
      <c r="C5" s="58" t="s">
        <v>163</v>
      </c>
      <c r="D5" s="59"/>
      <c r="E5" s="59"/>
      <c r="F5" s="59"/>
      <c r="G5" s="59"/>
      <c r="H5" s="59"/>
      <c r="I5" s="59"/>
      <c r="J5" s="59"/>
    </row>
    <row r="6" spans="1:57" s="71" customFormat="1" ht="45" customHeight="1" x14ac:dyDescent="0.25">
      <c r="A6" s="60" t="s">
        <v>164</v>
      </c>
      <c r="B6" s="88" t="s">
        <v>165</v>
      </c>
      <c r="C6" s="62" t="s">
        <v>166</v>
      </c>
      <c r="D6" s="63" t="s">
        <v>73</v>
      </c>
      <c r="E6" s="63" t="s">
        <v>87</v>
      </c>
      <c r="F6" s="68" t="s">
        <v>107</v>
      </c>
      <c r="G6" s="68">
        <v>0</v>
      </c>
      <c r="H6" s="89">
        <v>0</v>
      </c>
      <c r="I6" s="68">
        <f>H6*G6</f>
        <v>0</v>
      </c>
      <c r="J6" s="68"/>
      <c r="K6" s="70"/>
      <c r="L6" s="70"/>
      <c r="M6" s="70"/>
      <c r="N6" s="70"/>
      <c r="O6" s="70"/>
      <c r="P6" s="70"/>
      <c r="Q6" s="70"/>
    </row>
    <row r="7" spans="1:57" s="71" customFormat="1" ht="52" x14ac:dyDescent="0.25">
      <c r="A7" s="60"/>
      <c r="B7" s="90"/>
      <c r="C7" s="62" t="s">
        <v>167</v>
      </c>
      <c r="D7" s="63"/>
      <c r="E7" s="63"/>
      <c r="F7" s="68"/>
      <c r="G7" s="68"/>
      <c r="H7" s="89"/>
      <c r="I7" s="68"/>
      <c r="J7" s="68"/>
      <c r="K7" s="70"/>
      <c r="L7" s="70"/>
      <c r="M7" s="70"/>
      <c r="N7" s="70"/>
      <c r="O7" s="70"/>
      <c r="P7" s="70"/>
      <c r="Q7" s="70"/>
    </row>
    <row r="8" spans="1:57" s="71" customFormat="1" x14ac:dyDescent="0.25">
      <c r="A8" s="60"/>
      <c r="B8" s="60"/>
      <c r="C8" s="91"/>
      <c r="D8" s="63"/>
      <c r="E8" s="63"/>
      <c r="F8" s="68"/>
      <c r="G8" s="68"/>
      <c r="H8" s="89"/>
      <c r="I8" s="68"/>
      <c r="J8" s="68"/>
      <c r="K8" s="70"/>
      <c r="L8" s="70"/>
      <c r="M8" s="70"/>
      <c r="N8" s="70"/>
      <c r="O8" s="70"/>
      <c r="P8" s="70"/>
      <c r="Q8" s="70"/>
    </row>
    <row r="9" spans="1:57" s="75" customFormat="1" x14ac:dyDescent="0.25">
      <c r="A9" s="56">
        <v>2.2000000000000002</v>
      </c>
      <c r="B9" s="57"/>
      <c r="C9" s="58" t="s">
        <v>168</v>
      </c>
      <c r="D9" s="59"/>
      <c r="E9" s="59"/>
      <c r="F9" s="59"/>
      <c r="G9" s="59"/>
      <c r="H9" s="59"/>
      <c r="I9" s="59"/>
      <c r="J9" s="59"/>
      <c r="K9" s="73"/>
      <c r="L9" s="73"/>
      <c r="M9" s="73"/>
      <c r="N9" s="73"/>
      <c r="O9" s="73"/>
      <c r="P9" s="73"/>
      <c r="Q9" s="73"/>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row>
    <row r="10" spans="1:57" s="71" customFormat="1" ht="39" x14ac:dyDescent="0.25">
      <c r="A10" s="60" t="s">
        <v>169</v>
      </c>
      <c r="B10" s="88" t="s">
        <v>170</v>
      </c>
      <c r="C10" s="76" t="s">
        <v>171</v>
      </c>
      <c r="D10" s="63" t="s">
        <v>101</v>
      </c>
      <c r="E10" s="68" t="s">
        <v>74</v>
      </c>
      <c r="F10" s="92" t="s">
        <v>172</v>
      </c>
      <c r="G10" s="63">
        <v>0</v>
      </c>
      <c r="H10" s="69">
        <v>0</v>
      </c>
      <c r="I10" s="63">
        <v>0</v>
      </c>
      <c r="J10" s="63"/>
      <c r="K10" s="73"/>
      <c r="L10" s="73"/>
      <c r="M10" s="73"/>
      <c r="N10" s="73"/>
      <c r="O10" s="73"/>
      <c r="P10" s="73"/>
      <c r="Q10" s="73"/>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row>
    <row r="11" spans="1:57" s="71" customFormat="1" ht="52" x14ac:dyDescent="0.25">
      <c r="A11" s="60" t="s">
        <v>173</v>
      </c>
      <c r="B11" s="93" t="s">
        <v>174</v>
      </c>
      <c r="C11" s="76" t="s">
        <v>175</v>
      </c>
      <c r="D11" s="63" t="s">
        <v>144</v>
      </c>
      <c r="E11" s="68" t="s">
        <v>74</v>
      </c>
      <c r="F11" s="92" t="s">
        <v>172</v>
      </c>
      <c r="G11" s="63">
        <v>0</v>
      </c>
      <c r="H11" s="69">
        <v>0</v>
      </c>
      <c r="I11" s="63">
        <v>0</v>
      </c>
      <c r="J11" s="63"/>
      <c r="K11" s="73"/>
      <c r="L11" s="73"/>
      <c r="M11" s="73"/>
      <c r="N11" s="73"/>
      <c r="O11" s="73"/>
      <c r="P11" s="73"/>
      <c r="Q11" s="73"/>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row>
    <row r="12" spans="1:57" s="71" customFormat="1" x14ac:dyDescent="0.25">
      <c r="A12" s="60"/>
      <c r="B12" s="56"/>
      <c r="C12" s="94"/>
      <c r="D12" s="63"/>
      <c r="E12" s="68"/>
      <c r="F12" s="63"/>
      <c r="G12" s="63"/>
      <c r="H12" s="63"/>
      <c r="I12" s="63"/>
      <c r="J12" s="63"/>
      <c r="K12" s="73"/>
      <c r="L12" s="73"/>
      <c r="M12" s="73"/>
      <c r="N12" s="73"/>
      <c r="O12" s="73"/>
      <c r="P12" s="73"/>
      <c r="Q12" s="73"/>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row>
    <row r="13" spans="1:57" s="71" customFormat="1" x14ac:dyDescent="0.25">
      <c r="A13" s="56">
        <v>2.2999999999999998</v>
      </c>
      <c r="B13" s="57"/>
      <c r="C13" s="58" t="s">
        <v>176</v>
      </c>
      <c r="D13" s="59"/>
      <c r="E13" s="59"/>
      <c r="F13" s="59"/>
      <c r="G13" s="59"/>
      <c r="H13" s="59"/>
      <c r="I13" s="59"/>
      <c r="J13" s="59"/>
      <c r="K13" s="70"/>
      <c r="L13" s="70"/>
      <c r="M13" s="70"/>
      <c r="N13" s="70"/>
      <c r="O13" s="70"/>
      <c r="P13" s="70"/>
      <c r="Q13" s="70"/>
    </row>
    <row r="14" spans="1:57" s="71" customFormat="1" ht="26" x14ac:dyDescent="0.25">
      <c r="A14" s="60" t="s">
        <v>177</v>
      </c>
      <c r="B14" s="93" t="s">
        <v>178</v>
      </c>
      <c r="C14" s="62" t="s">
        <v>179</v>
      </c>
      <c r="D14" s="95" t="s">
        <v>144</v>
      </c>
      <c r="E14" s="63" t="s">
        <v>74</v>
      </c>
      <c r="F14" s="68" t="s">
        <v>100</v>
      </c>
      <c r="G14" s="68">
        <v>100</v>
      </c>
      <c r="H14" s="89">
        <v>0.5</v>
      </c>
      <c r="I14" s="63">
        <f t="shared" ref="I14:I16" si="0">H14*G14</f>
        <v>50</v>
      </c>
      <c r="J14" s="68"/>
      <c r="K14" s="70"/>
      <c r="L14" s="70"/>
      <c r="M14" s="70"/>
      <c r="N14" s="70"/>
      <c r="O14" s="70"/>
      <c r="P14" s="70"/>
      <c r="Q14" s="70"/>
    </row>
    <row r="15" spans="1:57" s="71" customFormat="1" ht="33" customHeight="1" x14ac:dyDescent="0.25">
      <c r="A15" s="60" t="s">
        <v>180</v>
      </c>
      <c r="B15" s="96" t="s">
        <v>181</v>
      </c>
      <c r="C15" s="62" t="s">
        <v>99</v>
      </c>
      <c r="D15" s="95" t="s">
        <v>144</v>
      </c>
      <c r="E15" s="63" t="s">
        <v>74</v>
      </c>
      <c r="F15" s="68" t="s">
        <v>100</v>
      </c>
      <c r="G15" s="68">
        <v>100</v>
      </c>
      <c r="H15" s="89">
        <v>0.1</v>
      </c>
      <c r="I15" s="63">
        <f t="shared" si="0"/>
        <v>10</v>
      </c>
      <c r="J15" s="68"/>
      <c r="K15" s="70"/>
      <c r="L15" s="70"/>
      <c r="M15" s="70"/>
      <c r="N15" s="70"/>
      <c r="O15" s="70"/>
      <c r="P15" s="70"/>
      <c r="Q15" s="70"/>
    </row>
    <row r="16" spans="1:57" s="71" customFormat="1" ht="33" customHeight="1" x14ac:dyDescent="0.25">
      <c r="A16" s="60" t="s">
        <v>182</v>
      </c>
      <c r="B16" s="93" t="s">
        <v>183</v>
      </c>
      <c r="C16" s="62" t="s">
        <v>184</v>
      </c>
      <c r="D16" s="95" t="s">
        <v>144</v>
      </c>
      <c r="E16" s="63" t="s">
        <v>74</v>
      </c>
      <c r="F16" s="68" t="s">
        <v>100</v>
      </c>
      <c r="G16" s="68">
        <v>100</v>
      </c>
      <c r="H16" s="89">
        <v>0.2</v>
      </c>
      <c r="I16" s="63">
        <f t="shared" si="0"/>
        <v>20</v>
      </c>
      <c r="J16" s="68"/>
      <c r="K16" s="70"/>
      <c r="L16" s="70"/>
      <c r="M16" s="70"/>
      <c r="N16" s="70"/>
      <c r="O16" s="70"/>
      <c r="P16" s="70"/>
      <c r="Q16" s="70"/>
    </row>
    <row r="17" spans="1:57" s="71" customFormat="1" ht="39" x14ac:dyDescent="0.25">
      <c r="A17" s="60" t="s">
        <v>185</v>
      </c>
      <c r="B17" s="93" t="s">
        <v>186</v>
      </c>
      <c r="C17" s="62" t="s">
        <v>319</v>
      </c>
      <c r="D17" s="95" t="s">
        <v>144</v>
      </c>
      <c r="E17" s="63" t="s">
        <v>74</v>
      </c>
      <c r="F17" s="68" t="s">
        <v>100</v>
      </c>
      <c r="G17" s="68">
        <v>100</v>
      </c>
      <c r="H17" s="89">
        <v>0.2</v>
      </c>
      <c r="I17" s="63">
        <f>H17*G17</f>
        <v>20</v>
      </c>
      <c r="J17" s="68"/>
      <c r="K17" s="70"/>
      <c r="L17" s="70"/>
      <c r="M17" s="70"/>
      <c r="N17" s="70"/>
      <c r="O17" s="70"/>
      <c r="P17" s="70"/>
      <c r="Q17" s="70"/>
    </row>
    <row r="18" spans="1:57" x14ac:dyDescent="0.3">
      <c r="A18" s="83"/>
      <c r="B18" s="83"/>
      <c r="C18" s="83"/>
      <c r="D18" s="83"/>
      <c r="E18" s="83"/>
      <c r="F18" s="83"/>
      <c r="G18" s="83"/>
      <c r="H18" s="83"/>
      <c r="I18" s="83"/>
      <c r="J18" s="83"/>
    </row>
    <row r="19" spans="1:57" s="71" customFormat="1" x14ac:dyDescent="0.25">
      <c r="A19" s="56">
        <v>2.4</v>
      </c>
      <c r="B19" s="57"/>
      <c r="C19" s="58" t="s">
        <v>187</v>
      </c>
      <c r="D19" s="59"/>
      <c r="E19" s="59"/>
      <c r="F19" s="59"/>
      <c r="G19" s="59"/>
      <c r="H19" s="59"/>
      <c r="I19" s="59"/>
      <c r="J19" s="59"/>
      <c r="K19" s="73"/>
      <c r="L19" s="73"/>
      <c r="M19" s="73"/>
      <c r="N19" s="73"/>
      <c r="O19" s="73"/>
      <c r="P19" s="73"/>
      <c r="Q19" s="73"/>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row>
    <row r="20" spans="1:57" s="71" customFormat="1" ht="26" x14ac:dyDescent="0.25">
      <c r="A20" s="60" t="s">
        <v>188</v>
      </c>
      <c r="B20" s="97" t="s">
        <v>189</v>
      </c>
      <c r="C20" s="76" t="s">
        <v>190</v>
      </c>
      <c r="D20" s="63" t="s">
        <v>144</v>
      </c>
      <c r="E20" s="68" t="s">
        <v>74</v>
      </c>
      <c r="F20" s="68" t="s">
        <v>100</v>
      </c>
      <c r="G20" s="63">
        <v>100</v>
      </c>
      <c r="H20" s="89">
        <v>0.14299999999999999</v>
      </c>
      <c r="I20" s="63">
        <f t="shared" ref="I20" si="1">H20*G20</f>
        <v>14.299999999999999</v>
      </c>
      <c r="J20" s="63"/>
      <c r="K20" s="73"/>
      <c r="L20" s="73"/>
      <c r="M20" s="73"/>
      <c r="N20" s="73"/>
      <c r="O20" s="73"/>
      <c r="P20" s="73"/>
      <c r="Q20" s="73"/>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row>
    <row r="21" spans="1:57" s="82" customFormat="1" ht="26" x14ac:dyDescent="0.25">
      <c r="A21" s="60" t="s">
        <v>191</v>
      </c>
      <c r="B21" s="97" t="s">
        <v>192</v>
      </c>
      <c r="C21" s="76" t="s">
        <v>193</v>
      </c>
      <c r="D21" s="95" t="s">
        <v>94</v>
      </c>
      <c r="E21" s="68" t="s">
        <v>74</v>
      </c>
      <c r="F21" s="68" t="s">
        <v>100</v>
      </c>
      <c r="G21" s="63">
        <v>100</v>
      </c>
      <c r="H21" s="89">
        <v>0.14299999999999999</v>
      </c>
      <c r="I21" s="63">
        <f>H21*G21</f>
        <v>14.299999999999999</v>
      </c>
      <c r="J21" s="98"/>
      <c r="K21" s="80"/>
      <c r="L21" s="80"/>
      <c r="M21" s="80"/>
      <c r="N21" s="80"/>
      <c r="O21" s="80"/>
      <c r="P21" s="80"/>
      <c r="Q21" s="80"/>
    </row>
    <row r="22" spans="1:57" s="71" customFormat="1" ht="26" x14ac:dyDescent="0.25">
      <c r="A22" s="60" t="s">
        <v>194</v>
      </c>
      <c r="B22" s="97" t="s">
        <v>195</v>
      </c>
      <c r="C22" s="76" t="s">
        <v>196</v>
      </c>
      <c r="D22" s="63" t="s">
        <v>90</v>
      </c>
      <c r="E22" s="68" t="s">
        <v>74</v>
      </c>
      <c r="F22" s="92" t="s">
        <v>197</v>
      </c>
      <c r="G22" s="63">
        <v>100</v>
      </c>
      <c r="H22" s="89">
        <v>0.14299999999999999</v>
      </c>
      <c r="I22" s="63">
        <f t="shared" ref="I22:I23" si="2">H22*G22</f>
        <v>14.299999999999999</v>
      </c>
      <c r="J22" s="63"/>
      <c r="K22" s="73"/>
      <c r="L22" s="73"/>
      <c r="M22" s="73"/>
      <c r="N22" s="73"/>
      <c r="O22" s="73"/>
      <c r="P22" s="73"/>
      <c r="Q22" s="73"/>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row>
    <row r="23" spans="1:57" s="71" customFormat="1" ht="51.75" customHeight="1" x14ac:dyDescent="0.25">
      <c r="A23" s="60" t="s">
        <v>198</v>
      </c>
      <c r="B23" s="97" t="s">
        <v>199</v>
      </c>
      <c r="C23" s="76" t="s">
        <v>200</v>
      </c>
      <c r="D23" s="63" t="s">
        <v>94</v>
      </c>
      <c r="E23" s="68" t="s">
        <v>74</v>
      </c>
      <c r="F23" s="92" t="s">
        <v>197</v>
      </c>
      <c r="G23" s="63">
        <v>100</v>
      </c>
      <c r="H23" s="89">
        <v>0.14299999999999999</v>
      </c>
      <c r="I23" s="63">
        <f t="shared" si="2"/>
        <v>14.299999999999999</v>
      </c>
      <c r="J23" s="63"/>
      <c r="K23" s="73"/>
      <c r="L23" s="73"/>
      <c r="M23" s="73"/>
      <c r="N23" s="73"/>
      <c r="O23" s="73"/>
      <c r="P23" s="73"/>
      <c r="Q23" s="73"/>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row>
    <row r="24" spans="1:57" s="71" customFormat="1" ht="51" customHeight="1" x14ac:dyDescent="0.25">
      <c r="A24" s="60" t="s">
        <v>201</v>
      </c>
      <c r="B24" s="97" t="s">
        <v>202</v>
      </c>
      <c r="C24" s="76" t="s">
        <v>203</v>
      </c>
      <c r="D24" s="63" t="s">
        <v>94</v>
      </c>
      <c r="E24" s="68" t="s">
        <v>74</v>
      </c>
      <c r="F24" s="68" t="s">
        <v>100</v>
      </c>
      <c r="G24" s="63">
        <v>100</v>
      </c>
      <c r="H24" s="89">
        <v>0.14299999999999999</v>
      </c>
      <c r="I24" s="63">
        <f>H24*G24</f>
        <v>14.299999999999999</v>
      </c>
      <c r="J24" s="63"/>
      <c r="K24" s="73"/>
      <c r="L24" s="73"/>
      <c r="M24" s="73"/>
      <c r="N24" s="73"/>
      <c r="O24" s="73"/>
      <c r="P24" s="73"/>
      <c r="Q24" s="73"/>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row>
    <row r="25" spans="1:57" s="71" customFormat="1" ht="34.5" customHeight="1" x14ac:dyDescent="0.25">
      <c r="A25" s="60" t="s">
        <v>204</v>
      </c>
      <c r="B25" s="97" t="s">
        <v>205</v>
      </c>
      <c r="C25" s="76" t="s">
        <v>102</v>
      </c>
      <c r="D25" s="63" t="s">
        <v>94</v>
      </c>
      <c r="E25" s="68" t="s">
        <v>74</v>
      </c>
      <c r="F25" s="68" t="s">
        <v>100</v>
      </c>
      <c r="G25" s="63">
        <v>100</v>
      </c>
      <c r="H25" s="89">
        <v>0.14299999999999999</v>
      </c>
      <c r="I25" s="63">
        <f t="shared" ref="I25:I26" si="3">H25*G25</f>
        <v>14.299999999999999</v>
      </c>
      <c r="J25" s="63"/>
      <c r="K25" s="73"/>
      <c r="L25" s="73"/>
      <c r="M25" s="73"/>
      <c r="N25" s="73"/>
      <c r="O25" s="73"/>
      <c r="P25" s="73"/>
      <c r="Q25" s="73"/>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row>
    <row r="26" spans="1:57" ht="30" customHeight="1" x14ac:dyDescent="0.3">
      <c r="A26" s="60" t="s">
        <v>206</v>
      </c>
      <c r="B26" s="97" t="s">
        <v>207</v>
      </c>
      <c r="C26" s="76" t="s">
        <v>208</v>
      </c>
      <c r="D26" s="63" t="s">
        <v>144</v>
      </c>
      <c r="E26" s="68" t="s">
        <v>74</v>
      </c>
      <c r="F26" s="68" t="s">
        <v>100</v>
      </c>
      <c r="G26" s="63">
        <v>100</v>
      </c>
      <c r="H26" s="89">
        <v>0.14199999999999999</v>
      </c>
      <c r="I26" s="63">
        <f t="shared" si="3"/>
        <v>14.2</v>
      </c>
      <c r="J26" s="83"/>
      <c r="K26" s="86"/>
      <c r="L26" s="86"/>
      <c r="M26" s="86"/>
      <c r="N26" s="86"/>
      <c r="O26" s="86"/>
      <c r="P26" s="86"/>
      <c r="Q26" s="86"/>
    </row>
    <row r="27" spans="1:57" x14ac:dyDescent="0.3">
      <c r="A27" s="60"/>
      <c r="B27" s="60"/>
      <c r="C27" s="83"/>
      <c r="D27" s="83"/>
      <c r="E27" s="83"/>
      <c r="F27" s="83"/>
      <c r="G27" s="83"/>
      <c r="H27" s="83"/>
      <c r="I27" s="83"/>
      <c r="J27" s="83"/>
    </row>
    <row r="28" spans="1:57" x14ac:dyDescent="0.3">
      <c r="A28" s="56">
        <v>2.5</v>
      </c>
      <c r="B28" s="57"/>
      <c r="C28" s="58" t="s">
        <v>209</v>
      </c>
      <c r="D28" s="59"/>
      <c r="E28" s="59"/>
      <c r="F28" s="59"/>
      <c r="G28" s="59"/>
      <c r="H28" s="59"/>
      <c r="I28" s="59"/>
      <c r="J28" s="59"/>
    </row>
    <row r="29" spans="1:57" ht="26" x14ac:dyDescent="0.3">
      <c r="A29" s="60" t="s">
        <v>210</v>
      </c>
      <c r="B29" s="97" t="s">
        <v>211</v>
      </c>
      <c r="C29" s="76" t="s">
        <v>212</v>
      </c>
      <c r="D29" s="63" t="s">
        <v>101</v>
      </c>
      <c r="E29" s="68" t="s">
        <v>74</v>
      </c>
      <c r="F29" s="68" t="s">
        <v>100</v>
      </c>
      <c r="G29" s="63">
        <v>100</v>
      </c>
      <c r="H29" s="89">
        <v>0.14299999999999999</v>
      </c>
      <c r="I29" s="63">
        <f t="shared" ref="I29:I35" si="4">H29*G29</f>
        <v>14.299999999999999</v>
      </c>
      <c r="J29" s="83"/>
    </row>
    <row r="30" spans="1:57" ht="37.5" customHeight="1" x14ac:dyDescent="0.3">
      <c r="A30" s="60" t="s">
        <v>213</v>
      </c>
      <c r="B30" s="97" t="s">
        <v>214</v>
      </c>
      <c r="C30" s="76" t="s">
        <v>215</v>
      </c>
      <c r="D30" s="63" t="s">
        <v>94</v>
      </c>
      <c r="E30" s="68" t="s">
        <v>74</v>
      </c>
      <c r="F30" s="68" t="s">
        <v>100</v>
      </c>
      <c r="G30" s="63">
        <v>100</v>
      </c>
      <c r="H30" s="89">
        <v>0.14299999999999999</v>
      </c>
      <c r="I30" s="63">
        <f t="shared" si="4"/>
        <v>14.299999999999999</v>
      </c>
      <c r="J30" s="83"/>
    </row>
    <row r="31" spans="1:57" ht="26" x14ac:dyDescent="0.3">
      <c r="A31" s="60" t="s">
        <v>216</v>
      </c>
      <c r="B31" s="97" t="s">
        <v>217</v>
      </c>
      <c r="C31" s="76" t="s">
        <v>218</v>
      </c>
      <c r="D31" s="63" t="s">
        <v>101</v>
      </c>
      <c r="E31" s="68" t="s">
        <v>74</v>
      </c>
      <c r="F31" s="68" t="s">
        <v>100</v>
      </c>
      <c r="G31" s="63">
        <v>100</v>
      </c>
      <c r="H31" s="89">
        <v>0.14299999999999999</v>
      </c>
      <c r="I31" s="63">
        <f t="shared" si="4"/>
        <v>14.299999999999999</v>
      </c>
      <c r="J31" s="83"/>
    </row>
    <row r="32" spans="1:57" ht="39" x14ac:dyDescent="0.3">
      <c r="A32" s="60" t="s">
        <v>219</v>
      </c>
      <c r="B32" s="97" t="s">
        <v>220</v>
      </c>
      <c r="C32" s="76" t="s">
        <v>221</v>
      </c>
      <c r="D32" s="95" t="s">
        <v>94</v>
      </c>
      <c r="E32" s="68" t="s">
        <v>74</v>
      </c>
      <c r="F32" s="68" t="s">
        <v>100</v>
      </c>
      <c r="G32" s="63">
        <v>100</v>
      </c>
      <c r="H32" s="89">
        <v>0.14299999999999999</v>
      </c>
      <c r="I32" s="63">
        <f t="shared" si="4"/>
        <v>14.299999999999999</v>
      </c>
      <c r="J32" s="83"/>
    </row>
    <row r="33" spans="1:57" ht="30" customHeight="1" x14ac:dyDescent="0.3">
      <c r="A33" s="60" t="s">
        <v>222</v>
      </c>
      <c r="B33" s="97" t="s">
        <v>223</v>
      </c>
      <c r="C33" s="76" t="s">
        <v>224</v>
      </c>
      <c r="D33" s="95" t="s">
        <v>101</v>
      </c>
      <c r="E33" s="68" t="s">
        <v>74</v>
      </c>
      <c r="F33" s="92" t="s">
        <v>197</v>
      </c>
      <c r="G33" s="63">
        <v>100</v>
      </c>
      <c r="H33" s="89">
        <v>0.14299999999999999</v>
      </c>
      <c r="I33" s="63">
        <f t="shared" si="4"/>
        <v>14.299999999999999</v>
      </c>
      <c r="J33" s="83"/>
    </row>
    <row r="34" spans="1:57" ht="30" customHeight="1" x14ac:dyDescent="0.3">
      <c r="A34" s="60" t="s">
        <v>225</v>
      </c>
      <c r="B34" s="97" t="s">
        <v>226</v>
      </c>
      <c r="C34" s="76" t="s">
        <v>227</v>
      </c>
      <c r="D34" s="95" t="s">
        <v>144</v>
      </c>
      <c r="E34" s="68" t="s">
        <v>74</v>
      </c>
      <c r="F34" s="68" t="s">
        <v>100</v>
      </c>
      <c r="G34" s="63">
        <v>100</v>
      </c>
      <c r="H34" s="89">
        <v>0.14299999999999999</v>
      </c>
      <c r="I34" s="63">
        <f t="shared" si="4"/>
        <v>14.299999999999999</v>
      </c>
      <c r="J34" s="83"/>
    </row>
    <row r="35" spans="1:57" ht="32.25" customHeight="1" x14ac:dyDescent="0.3">
      <c r="A35" s="60" t="s">
        <v>228</v>
      </c>
      <c r="B35" s="97" t="s">
        <v>229</v>
      </c>
      <c r="C35" s="76" t="s">
        <v>230</v>
      </c>
      <c r="D35" s="95" t="s">
        <v>144</v>
      </c>
      <c r="E35" s="63" t="s">
        <v>74</v>
      </c>
      <c r="F35" s="68" t="s">
        <v>100</v>
      </c>
      <c r="G35" s="63">
        <v>100</v>
      </c>
      <c r="H35" s="89">
        <v>0.14299999999999999</v>
      </c>
      <c r="I35" s="63">
        <f t="shared" si="4"/>
        <v>14.299999999999999</v>
      </c>
      <c r="J35" s="83"/>
    </row>
    <row r="36" spans="1:57" x14ac:dyDescent="0.3">
      <c r="A36" s="60"/>
      <c r="B36" s="60"/>
      <c r="C36" s="94"/>
      <c r="D36" s="95"/>
      <c r="E36" s="63"/>
      <c r="F36" s="68"/>
      <c r="G36" s="68"/>
      <c r="H36" s="89"/>
      <c r="I36" s="63"/>
      <c r="J36" s="83"/>
      <c r="K36" s="86"/>
      <c r="L36" s="86"/>
      <c r="M36" s="86"/>
      <c r="N36" s="86"/>
      <c r="O36" s="86"/>
      <c r="P36" s="86"/>
      <c r="Q36" s="86"/>
    </row>
    <row r="37" spans="1:57" s="82" customFormat="1" x14ac:dyDescent="0.25">
      <c r="A37" s="56">
        <v>2.6</v>
      </c>
      <c r="B37" s="57"/>
      <c r="C37" s="58" t="s">
        <v>231</v>
      </c>
      <c r="D37" s="59"/>
      <c r="E37" s="59"/>
      <c r="F37" s="59"/>
      <c r="G37" s="59"/>
      <c r="H37" s="59"/>
      <c r="I37" s="59"/>
      <c r="J37" s="59"/>
      <c r="K37" s="80"/>
      <c r="L37" s="80"/>
      <c r="M37" s="80"/>
      <c r="N37" s="80"/>
      <c r="O37" s="80"/>
      <c r="P37" s="80"/>
      <c r="Q37" s="80"/>
    </row>
    <row r="38" spans="1:57" s="82" customFormat="1" ht="39" x14ac:dyDescent="0.25">
      <c r="A38" s="60" t="s">
        <v>232</v>
      </c>
      <c r="B38" s="97" t="s">
        <v>233</v>
      </c>
      <c r="C38" s="62" t="s">
        <v>234</v>
      </c>
      <c r="D38" s="63" t="s">
        <v>94</v>
      </c>
      <c r="E38" s="63" t="s">
        <v>74</v>
      </c>
      <c r="F38" s="68" t="s">
        <v>100</v>
      </c>
      <c r="G38" s="63">
        <v>100</v>
      </c>
      <c r="H38" s="69">
        <v>1</v>
      </c>
      <c r="I38" s="63">
        <f>H38*G38</f>
        <v>100</v>
      </c>
      <c r="J38" s="68"/>
      <c r="K38" s="80"/>
      <c r="L38" s="80"/>
      <c r="M38" s="80"/>
      <c r="N38" s="80"/>
      <c r="O38" s="80"/>
      <c r="P38" s="80"/>
      <c r="Q38" s="80"/>
    </row>
    <row r="39" spans="1:57" s="65" customFormat="1" x14ac:dyDescent="0.3">
      <c r="A39" s="50"/>
      <c r="B39" s="50"/>
      <c r="C39" s="52"/>
      <c r="D39" s="63"/>
      <c r="E39" s="63"/>
      <c r="F39" s="63"/>
      <c r="G39" s="63"/>
      <c r="H39" s="63"/>
      <c r="I39" s="63"/>
      <c r="J39" s="63"/>
      <c r="K39" s="55"/>
      <c r="L39" s="55"/>
      <c r="M39" s="55"/>
      <c r="N39" s="55"/>
      <c r="O39" s="55"/>
      <c r="P39" s="55"/>
      <c r="Q39" s="55"/>
    </row>
    <row r="40" spans="1:57" s="71" customFormat="1" x14ac:dyDescent="0.25">
      <c r="A40" s="56">
        <v>2.7</v>
      </c>
      <c r="B40" s="57"/>
      <c r="C40" s="58" t="s">
        <v>235</v>
      </c>
      <c r="D40" s="59"/>
      <c r="E40" s="59"/>
      <c r="F40" s="59"/>
      <c r="G40" s="59"/>
      <c r="H40" s="59"/>
      <c r="I40" s="59"/>
      <c r="J40" s="59"/>
      <c r="K40" s="73"/>
      <c r="L40" s="73"/>
      <c r="M40" s="73"/>
      <c r="N40" s="73"/>
      <c r="O40" s="73"/>
      <c r="P40" s="73"/>
      <c r="Q40" s="73"/>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row>
    <row r="41" spans="1:57" s="71" customFormat="1" ht="26" x14ac:dyDescent="0.25">
      <c r="A41" s="60" t="s">
        <v>236</v>
      </c>
      <c r="B41" s="97" t="s">
        <v>237</v>
      </c>
      <c r="C41" s="72" t="s">
        <v>238</v>
      </c>
      <c r="D41" s="68" t="s">
        <v>101</v>
      </c>
      <c r="E41" s="68" t="s">
        <v>74</v>
      </c>
      <c r="F41" s="92" t="s">
        <v>197</v>
      </c>
      <c r="G41" s="63">
        <v>100</v>
      </c>
      <c r="H41" s="89">
        <v>0.5</v>
      </c>
      <c r="I41" s="63">
        <f>H41*G41</f>
        <v>50</v>
      </c>
      <c r="J41" s="63"/>
      <c r="K41" s="73"/>
      <c r="L41" s="73"/>
      <c r="M41" s="73"/>
      <c r="N41" s="73"/>
      <c r="O41" s="73"/>
      <c r="P41" s="73"/>
      <c r="Q41" s="73"/>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row>
    <row r="42" spans="1:57" s="82" customFormat="1" ht="26" x14ac:dyDescent="0.25">
      <c r="A42" s="60" t="s">
        <v>239</v>
      </c>
      <c r="B42" s="97" t="s">
        <v>240</v>
      </c>
      <c r="C42" s="72" t="s">
        <v>241</v>
      </c>
      <c r="D42" s="95" t="s">
        <v>101</v>
      </c>
      <c r="E42" s="63" t="s">
        <v>74</v>
      </c>
      <c r="F42" s="92" t="s">
        <v>197</v>
      </c>
      <c r="G42" s="63">
        <v>100</v>
      </c>
      <c r="H42" s="89">
        <v>0.5</v>
      </c>
      <c r="I42" s="63">
        <f>H42*G42</f>
        <v>50</v>
      </c>
      <c r="J42" s="98"/>
      <c r="K42" s="80"/>
      <c r="L42" s="80"/>
      <c r="M42" s="80"/>
      <c r="N42" s="80"/>
      <c r="O42" s="80"/>
      <c r="P42" s="80"/>
      <c r="Q42" s="80"/>
    </row>
    <row r="43" spans="1:57" s="82" customFormat="1" x14ac:dyDescent="0.25">
      <c r="A43" s="60"/>
      <c r="B43" s="60"/>
      <c r="C43" s="94"/>
      <c r="D43" s="63"/>
      <c r="E43" s="63"/>
      <c r="F43" s="63"/>
      <c r="G43" s="63"/>
      <c r="H43" s="63"/>
      <c r="I43" s="63"/>
      <c r="J43" s="98"/>
      <c r="K43" s="80"/>
      <c r="L43" s="80"/>
      <c r="M43" s="80"/>
      <c r="N43" s="80"/>
      <c r="O43" s="80"/>
      <c r="P43" s="80"/>
      <c r="Q43" s="80"/>
    </row>
    <row r="44" spans="1:57" s="71" customFormat="1" x14ac:dyDescent="0.25">
      <c r="A44" s="56">
        <v>2.8</v>
      </c>
      <c r="B44" s="57"/>
      <c r="C44" s="99" t="s">
        <v>242</v>
      </c>
      <c r="D44" s="59"/>
      <c r="E44" s="59"/>
      <c r="F44" s="59"/>
      <c r="G44" s="59"/>
      <c r="H44" s="59"/>
      <c r="I44" s="59"/>
      <c r="J44" s="59"/>
      <c r="K44" s="70"/>
      <c r="L44" s="70"/>
      <c r="M44" s="70"/>
      <c r="N44" s="70"/>
      <c r="O44" s="70"/>
      <c r="P44" s="70"/>
      <c r="Q44" s="70"/>
    </row>
    <row r="45" spans="1:57" s="82" customFormat="1" ht="63.75" customHeight="1" x14ac:dyDescent="0.25">
      <c r="A45" s="60" t="s">
        <v>243</v>
      </c>
      <c r="B45" s="97" t="s">
        <v>244</v>
      </c>
      <c r="C45" s="72" t="s">
        <v>245</v>
      </c>
      <c r="D45" s="63" t="s">
        <v>101</v>
      </c>
      <c r="E45" s="63" t="s">
        <v>74</v>
      </c>
      <c r="F45" s="92" t="s">
        <v>197</v>
      </c>
      <c r="G45" s="63">
        <v>100</v>
      </c>
      <c r="H45" s="89">
        <v>0.05</v>
      </c>
      <c r="I45" s="63">
        <f t="shared" ref="I45:I55" si="5">G45*H45</f>
        <v>5</v>
      </c>
      <c r="J45" s="98"/>
      <c r="K45" s="80"/>
      <c r="L45" s="80"/>
      <c r="M45" s="80"/>
      <c r="N45" s="80"/>
      <c r="O45" s="80"/>
      <c r="P45" s="80"/>
      <c r="Q45" s="80"/>
    </row>
    <row r="46" spans="1:57" s="82" customFormat="1" ht="63.75" customHeight="1" x14ac:dyDescent="0.25">
      <c r="A46" s="60" t="s">
        <v>246</v>
      </c>
      <c r="B46" s="97" t="s">
        <v>247</v>
      </c>
      <c r="C46" s="72" t="s">
        <v>248</v>
      </c>
      <c r="D46" s="63" t="s">
        <v>94</v>
      </c>
      <c r="E46" s="63" t="s">
        <v>74</v>
      </c>
      <c r="F46" s="68" t="s">
        <v>100</v>
      </c>
      <c r="G46" s="63">
        <v>100</v>
      </c>
      <c r="H46" s="89">
        <v>0.05</v>
      </c>
      <c r="I46" s="63">
        <f t="shared" si="5"/>
        <v>5</v>
      </c>
      <c r="J46" s="98"/>
      <c r="K46" s="80"/>
      <c r="L46" s="80"/>
      <c r="M46" s="80"/>
      <c r="N46" s="80"/>
      <c r="O46" s="80"/>
      <c r="P46" s="80"/>
      <c r="Q46" s="80"/>
    </row>
    <row r="47" spans="1:57" s="71" customFormat="1" ht="75" customHeight="1" x14ac:dyDescent="0.25">
      <c r="A47" s="60" t="s">
        <v>249</v>
      </c>
      <c r="B47" s="97" t="s">
        <v>250</v>
      </c>
      <c r="C47" s="72" t="s">
        <v>251</v>
      </c>
      <c r="D47" s="95" t="s">
        <v>101</v>
      </c>
      <c r="E47" s="63" t="s">
        <v>74</v>
      </c>
      <c r="F47" s="92" t="s">
        <v>197</v>
      </c>
      <c r="G47" s="63">
        <v>100</v>
      </c>
      <c r="H47" s="89">
        <v>0.05</v>
      </c>
      <c r="I47" s="63">
        <f t="shared" si="5"/>
        <v>5</v>
      </c>
      <c r="J47" s="68"/>
      <c r="K47" s="70"/>
      <c r="L47" s="70"/>
      <c r="M47" s="70"/>
      <c r="N47" s="70"/>
      <c r="O47" s="70"/>
      <c r="P47" s="70"/>
      <c r="Q47" s="70"/>
    </row>
    <row r="48" spans="1:57" s="71" customFormat="1" ht="26" x14ac:dyDescent="0.25">
      <c r="A48" s="60" t="s">
        <v>252</v>
      </c>
      <c r="B48" s="97" t="s">
        <v>253</v>
      </c>
      <c r="C48" s="72" t="s">
        <v>254</v>
      </c>
      <c r="D48" s="63" t="s">
        <v>101</v>
      </c>
      <c r="E48" s="63" t="s">
        <v>74</v>
      </c>
      <c r="F48" s="92" t="s">
        <v>197</v>
      </c>
      <c r="G48" s="63">
        <v>100</v>
      </c>
      <c r="H48" s="69">
        <v>0.05</v>
      </c>
      <c r="I48" s="63">
        <f t="shared" si="5"/>
        <v>5</v>
      </c>
      <c r="J48" s="63"/>
      <c r="K48" s="73"/>
      <c r="L48" s="73"/>
      <c r="M48" s="73"/>
      <c r="N48" s="73"/>
      <c r="O48" s="73"/>
      <c r="P48" s="73"/>
      <c r="Q48" s="73"/>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row>
    <row r="49" spans="1:57" s="82" customFormat="1" ht="26" x14ac:dyDescent="0.25">
      <c r="A49" s="60" t="s">
        <v>255</v>
      </c>
      <c r="B49" s="97" t="s">
        <v>256</v>
      </c>
      <c r="C49" s="72" t="s">
        <v>257</v>
      </c>
      <c r="D49" s="63" t="s">
        <v>101</v>
      </c>
      <c r="E49" s="63" t="s">
        <v>74</v>
      </c>
      <c r="F49" s="92" t="s">
        <v>197</v>
      </c>
      <c r="G49" s="63">
        <v>100</v>
      </c>
      <c r="H49" s="89">
        <v>0.05</v>
      </c>
      <c r="I49" s="63">
        <f t="shared" si="5"/>
        <v>5</v>
      </c>
      <c r="J49" s="98"/>
      <c r="K49" s="80"/>
      <c r="L49" s="80"/>
      <c r="M49" s="80"/>
      <c r="N49" s="80"/>
      <c r="O49" s="80"/>
      <c r="P49" s="80"/>
      <c r="Q49" s="80"/>
    </row>
    <row r="50" spans="1:57" s="82" customFormat="1" ht="26" x14ac:dyDescent="0.25">
      <c r="A50" s="60" t="s">
        <v>258</v>
      </c>
      <c r="B50" s="97" t="s">
        <v>259</v>
      </c>
      <c r="C50" s="72" t="s">
        <v>260</v>
      </c>
      <c r="D50" s="63" t="s">
        <v>101</v>
      </c>
      <c r="E50" s="63" t="s">
        <v>74</v>
      </c>
      <c r="F50" s="92" t="s">
        <v>197</v>
      </c>
      <c r="G50" s="63">
        <v>100</v>
      </c>
      <c r="H50" s="89">
        <v>0.05</v>
      </c>
      <c r="I50" s="63">
        <f t="shared" si="5"/>
        <v>5</v>
      </c>
      <c r="J50" s="98"/>
      <c r="K50" s="80"/>
      <c r="L50" s="80"/>
      <c r="M50" s="80"/>
      <c r="N50" s="80"/>
      <c r="O50" s="80"/>
      <c r="P50" s="80"/>
      <c r="Q50" s="80"/>
    </row>
    <row r="51" spans="1:57" s="82" customFormat="1" ht="26" x14ac:dyDescent="0.25">
      <c r="A51" s="60" t="s">
        <v>261</v>
      </c>
      <c r="B51" s="97" t="s">
        <v>262</v>
      </c>
      <c r="C51" s="72" t="s">
        <v>263</v>
      </c>
      <c r="D51" s="63" t="s">
        <v>101</v>
      </c>
      <c r="E51" s="63" t="s">
        <v>74</v>
      </c>
      <c r="F51" s="92" t="s">
        <v>197</v>
      </c>
      <c r="G51" s="63">
        <v>100</v>
      </c>
      <c r="H51" s="89">
        <v>0.05</v>
      </c>
      <c r="I51" s="63">
        <f t="shared" si="5"/>
        <v>5</v>
      </c>
      <c r="J51" s="98"/>
      <c r="K51" s="80"/>
      <c r="L51" s="80"/>
      <c r="M51" s="80"/>
      <c r="N51" s="80"/>
      <c r="O51" s="80"/>
      <c r="P51" s="80"/>
      <c r="Q51" s="80"/>
    </row>
    <row r="52" spans="1:57" s="82" customFormat="1" x14ac:dyDescent="0.25">
      <c r="A52" s="60" t="s">
        <v>264</v>
      </c>
      <c r="B52" s="97" t="s">
        <v>265</v>
      </c>
      <c r="C52" s="72" t="s">
        <v>266</v>
      </c>
      <c r="D52" s="63" t="s">
        <v>101</v>
      </c>
      <c r="E52" s="63" t="s">
        <v>74</v>
      </c>
      <c r="F52" s="92" t="s">
        <v>197</v>
      </c>
      <c r="G52" s="63">
        <v>100</v>
      </c>
      <c r="H52" s="89">
        <v>0.05</v>
      </c>
      <c r="I52" s="63">
        <f t="shared" si="5"/>
        <v>5</v>
      </c>
      <c r="J52" s="98"/>
      <c r="K52" s="80"/>
      <c r="L52" s="80"/>
      <c r="M52" s="80"/>
      <c r="N52" s="80"/>
      <c r="O52" s="80"/>
      <c r="P52" s="80"/>
      <c r="Q52" s="80"/>
    </row>
    <row r="53" spans="1:57" s="82" customFormat="1" ht="26" x14ac:dyDescent="0.25">
      <c r="A53" s="60" t="s">
        <v>267</v>
      </c>
      <c r="B53" s="97" t="s">
        <v>268</v>
      </c>
      <c r="C53" s="72" t="s">
        <v>269</v>
      </c>
      <c r="D53" s="63" t="s">
        <v>144</v>
      </c>
      <c r="E53" s="63" t="s">
        <v>74</v>
      </c>
      <c r="F53" s="68" t="s">
        <v>197</v>
      </c>
      <c r="G53" s="63">
        <v>100</v>
      </c>
      <c r="H53" s="89">
        <v>0.05</v>
      </c>
      <c r="I53" s="63">
        <f t="shared" si="5"/>
        <v>5</v>
      </c>
      <c r="J53" s="98"/>
      <c r="K53" s="80"/>
      <c r="L53" s="80"/>
      <c r="M53" s="80"/>
      <c r="N53" s="80"/>
      <c r="O53" s="80"/>
      <c r="P53" s="80"/>
      <c r="Q53" s="80"/>
    </row>
    <row r="54" spans="1:57" s="82" customFormat="1" ht="26" x14ac:dyDescent="0.25">
      <c r="A54" s="60" t="s">
        <v>270</v>
      </c>
      <c r="B54" s="97" t="s">
        <v>271</v>
      </c>
      <c r="C54" s="72" t="s">
        <v>272</v>
      </c>
      <c r="D54" s="63" t="s">
        <v>101</v>
      </c>
      <c r="E54" s="63" t="s">
        <v>74</v>
      </c>
      <c r="F54" s="92" t="s">
        <v>197</v>
      </c>
      <c r="G54" s="63">
        <v>100</v>
      </c>
      <c r="H54" s="89">
        <v>0.05</v>
      </c>
      <c r="I54" s="63">
        <f t="shared" si="5"/>
        <v>5</v>
      </c>
      <c r="J54" s="98"/>
      <c r="K54" s="80"/>
      <c r="L54" s="80"/>
      <c r="M54" s="80"/>
      <c r="N54" s="80"/>
      <c r="O54" s="80"/>
      <c r="P54" s="80"/>
      <c r="Q54" s="80"/>
    </row>
    <row r="55" spans="1:57" s="82" customFormat="1" ht="26" x14ac:dyDescent="0.25">
      <c r="A55" s="60" t="s">
        <v>273</v>
      </c>
      <c r="B55" s="97" t="s">
        <v>274</v>
      </c>
      <c r="C55" s="72" t="s">
        <v>275</v>
      </c>
      <c r="D55" s="63" t="s">
        <v>144</v>
      </c>
      <c r="E55" s="63" t="s">
        <v>74</v>
      </c>
      <c r="F55" s="68" t="s">
        <v>197</v>
      </c>
      <c r="G55" s="63">
        <v>100</v>
      </c>
      <c r="H55" s="89">
        <v>0.05</v>
      </c>
      <c r="I55" s="63">
        <f t="shared" si="5"/>
        <v>5</v>
      </c>
      <c r="J55" s="98"/>
      <c r="K55" s="80"/>
      <c r="L55" s="80"/>
      <c r="M55" s="80"/>
      <c r="N55" s="80"/>
      <c r="O55" s="80"/>
      <c r="P55" s="80"/>
      <c r="Q55" s="80"/>
    </row>
    <row r="56" spans="1:57" s="65" customFormat="1" x14ac:dyDescent="0.3">
      <c r="A56" s="50"/>
      <c r="B56" s="50"/>
      <c r="C56" s="52"/>
      <c r="D56" s="63"/>
      <c r="E56" s="63"/>
      <c r="F56" s="63"/>
      <c r="G56" s="63"/>
      <c r="H56" s="63"/>
      <c r="I56" s="63"/>
      <c r="J56" s="63"/>
      <c r="K56" s="55"/>
      <c r="L56" s="55"/>
      <c r="M56" s="55"/>
      <c r="N56" s="55"/>
      <c r="O56" s="55"/>
      <c r="P56" s="55"/>
      <c r="Q56" s="55"/>
    </row>
    <row r="57" spans="1:57" s="82" customFormat="1" x14ac:dyDescent="0.3">
      <c r="A57" s="56">
        <v>2.9</v>
      </c>
      <c r="B57" s="57"/>
      <c r="C57" s="100" t="s">
        <v>276</v>
      </c>
      <c r="D57" s="59"/>
      <c r="E57" s="59"/>
      <c r="F57" s="59"/>
      <c r="G57" s="59"/>
      <c r="H57" s="59"/>
      <c r="I57" s="59"/>
      <c r="J57" s="59"/>
      <c r="K57" s="80"/>
      <c r="L57" s="80"/>
      <c r="M57" s="80"/>
      <c r="N57" s="80"/>
      <c r="O57" s="80"/>
      <c r="P57" s="80"/>
      <c r="Q57" s="80"/>
    </row>
    <row r="58" spans="1:57" s="82" customFormat="1" ht="39" x14ac:dyDescent="0.25">
      <c r="A58" s="60" t="s">
        <v>277</v>
      </c>
      <c r="B58" s="97" t="s">
        <v>278</v>
      </c>
      <c r="C58" s="101" t="s">
        <v>279</v>
      </c>
      <c r="D58" s="63" t="s">
        <v>101</v>
      </c>
      <c r="E58" s="63" t="s">
        <v>74</v>
      </c>
      <c r="F58" s="68" t="s">
        <v>197</v>
      </c>
      <c r="G58" s="63">
        <v>100</v>
      </c>
      <c r="H58" s="89">
        <v>0.5</v>
      </c>
      <c r="I58" s="63">
        <f>H58*G58</f>
        <v>50</v>
      </c>
      <c r="J58" s="98"/>
      <c r="K58" s="80"/>
      <c r="L58" s="80"/>
      <c r="M58" s="80"/>
      <c r="N58" s="80"/>
      <c r="O58" s="80"/>
      <c r="P58" s="80"/>
      <c r="Q58" s="80"/>
    </row>
    <row r="59" spans="1:57" s="82" customFormat="1" ht="26" x14ac:dyDescent="0.25">
      <c r="A59" s="60" t="s">
        <v>280</v>
      </c>
      <c r="B59" s="97" t="s">
        <v>278</v>
      </c>
      <c r="C59" s="101" t="s">
        <v>281</v>
      </c>
      <c r="D59" s="63" t="s">
        <v>101</v>
      </c>
      <c r="E59" s="63" t="s">
        <v>74</v>
      </c>
      <c r="F59" s="68" t="s">
        <v>197</v>
      </c>
      <c r="G59" s="63">
        <v>100</v>
      </c>
      <c r="H59" s="89">
        <v>0.5</v>
      </c>
      <c r="I59" s="63">
        <f>G59*H59</f>
        <v>50</v>
      </c>
      <c r="J59" s="98"/>
      <c r="K59" s="80"/>
      <c r="L59" s="80"/>
      <c r="M59" s="80"/>
      <c r="N59" s="80"/>
      <c r="O59" s="80"/>
      <c r="P59" s="80"/>
      <c r="Q59" s="80"/>
    </row>
    <row r="60" spans="1:57" s="55" customFormat="1" x14ac:dyDescent="0.3">
      <c r="A60" s="78"/>
      <c r="B60" s="102"/>
      <c r="C60" s="103"/>
      <c r="D60" s="104"/>
      <c r="E60" s="104"/>
      <c r="F60" s="104"/>
      <c r="G60" s="104"/>
      <c r="H60" s="104"/>
      <c r="I60" s="104"/>
      <c r="J60" s="104"/>
    </row>
    <row r="61" spans="1:57" s="71" customFormat="1" x14ac:dyDescent="0.25">
      <c r="A61" s="105">
        <v>2.1</v>
      </c>
      <c r="B61" s="106"/>
      <c r="C61" s="58" t="s">
        <v>282</v>
      </c>
      <c r="D61" s="59"/>
      <c r="E61" s="59"/>
      <c r="F61" s="59"/>
      <c r="G61" s="59"/>
      <c r="H61" s="59"/>
      <c r="I61" s="59"/>
      <c r="J61" s="59"/>
      <c r="K61" s="73"/>
      <c r="L61" s="73"/>
      <c r="M61" s="73"/>
      <c r="N61" s="73"/>
      <c r="O61" s="73"/>
      <c r="P61" s="73"/>
      <c r="Q61" s="73"/>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row>
    <row r="62" spans="1:57" s="71" customFormat="1" ht="39" x14ac:dyDescent="0.25">
      <c r="A62" s="60" t="s">
        <v>283</v>
      </c>
      <c r="B62" s="97" t="s">
        <v>103</v>
      </c>
      <c r="C62" s="101" t="s">
        <v>104</v>
      </c>
      <c r="D62" s="63" t="s">
        <v>90</v>
      </c>
      <c r="E62" s="68" t="s">
        <v>74</v>
      </c>
      <c r="F62" s="68" t="s">
        <v>197</v>
      </c>
      <c r="G62" s="63">
        <v>100</v>
      </c>
      <c r="H62" s="69">
        <v>0.08</v>
      </c>
      <c r="I62" s="63">
        <f>H62*G62</f>
        <v>8</v>
      </c>
      <c r="J62" s="63"/>
      <c r="K62" s="73"/>
      <c r="L62" s="73"/>
      <c r="M62" s="73"/>
      <c r="N62" s="73"/>
      <c r="O62" s="73"/>
      <c r="P62" s="73"/>
      <c r="Q62" s="73"/>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row>
    <row r="63" spans="1:57" s="71" customFormat="1" ht="52" x14ac:dyDescent="0.25">
      <c r="A63" s="60" t="s">
        <v>284</v>
      </c>
      <c r="B63" s="97" t="s">
        <v>103</v>
      </c>
      <c r="C63" s="101" t="s">
        <v>285</v>
      </c>
      <c r="D63" s="63" t="s">
        <v>90</v>
      </c>
      <c r="E63" s="68" t="s">
        <v>74</v>
      </c>
      <c r="F63" s="68" t="s">
        <v>197</v>
      </c>
      <c r="G63" s="63">
        <v>100</v>
      </c>
      <c r="H63" s="69">
        <v>0.08</v>
      </c>
      <c r="I63" s="63">
        <f>H63*G63</f>
        <v>8</v>
      </c>
      <c r="J63" s="63"/>
      <c r="K63" s="73"/>
      <c r="L63" s="73"/>
      <c r="M63" s="73"/>
      <c r="N63" s="73"/>
      <c r="O63" s="73"/>
      <c r="P63" s="73"/>
      <c r="Q63" s="73"/>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row>
    <row r="64" spans="1:57" x14ac:dyDescent="0.3">
      <c r="A64" s="83"/>
      <c r="B64" s="83"/>
      <c r="C64" s="83"/>
      <c r="D64" s="83"/>
      <c r="E64" s="83"/>
      <c r="F64" s="83"/>
      <c r="G64" s="83"/>
      <c r="H64" s="83"/>
      <c r="I64" s="83"/>
      <c r="J64" s="83"/>
    </row>
    <row r="65" spans="1:57" s="71" customFormat="1" x14ac:dyDescent="0.25">
      <c r="A65" s="56">
        <v>2.11</v>
      </c>
      <c r="B65" s="57"/>
      <c r="C65" s="58" t="s">
        <v>286</v>
      </c>
      <c r="D65" s="59"/>
      <c r="E65" s="59"/>
      <c r="F65" s="59"/>
      <c r="G65" s="59"/>
      <c r="H65" s="59"/>
      <c r="I65" s="59"/>
      <c r="J65" s="59"/>
      <c r="K65" s="73"/>
      <c r="L65" s="73"/>
      <c r="M65" s="73"/>
      <c r="N65" s="73"/>
      <c r="O65" s="73"/>
      <c r="P65" s="73"/>
      <c r="Q65" s="73"/>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row>
    <row r="66" spans="1:57" s="71" customFormat="1" ht="220.5" customHeight="1" x14ac:dyDescent="0.25">
      <c r="A66" s="60" t="s">
        <v>287</v>
      </c>
      <c r="B66" s="97" t="s">
        <v>288</v>
      </c>
      <c r="C66" s="121" t="s">
        <v>320</v>
      </c>
      <c r="D66" s="63" t="s">
        <v>289</v>
      </c>
      <c r="E66" s="68" t="s">
        <v>74</v>
      </c>
      <c r="F66" s="68" t="s">
        <v>100</v>
      </c>
      <c r="G66" s="63">
        <v>100</v>
      </c>
      <c r="H66" s="89">
        <v>0.4</v>
      </c>
      <c r="I66" s="63">
        <f>H66*G66</f>
        <v>40</v>
      </c>
      <c r="J66" s="63"/>
      <c r="K66" s="73"/>
      <c r="L66" s="73"/>
      <c r="M66" s="73"/>
      <c r="N66" s="73"/>
      <c r="O66" s="73"/>
      <c r="P66" s="73"/>
      <c r="Q66" s="73"/>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row>
    <row r="67" spans="1:57" x14ac:dyDescent="0.3">
      <c r="A67" s="83"/>
      <c r="B67" s="83"/>
      <c r="C67" s="83"/>
      <c r="D67" s="83"/>
      <c r="E67" s="83"/>
      <c r="F67" s="83"/>
      <c r="G67" s="83"/>
      <c r="H67" s="83"/>
      <c r="I67" s="83"/>
      <c r="J67" s="83"/>
    </row>
    <row r="68" spans="1:57" s="71" customFormat="1" x14ac:dyDescent="0.25">
      <c r="A68" s="56">
        <v>2.12</v>
      </c>
      <c r="B68" s="57"/>
      <c r="C68" s="58" t="s">
        <v>290</v>
      </c>
      <c r="D68" s="59"/>
      <c r="E68" s="59"/>
      <c r="F68" s="59"/>
      <c r="G68" s="59"/>
      <c r="H68" s="59"/>
      <c r="I68" s="59"/>
      <c r="J68" s="59"/>
      <c r="K68" s="73"/>
      <c r="L68" s="73"/>
      <c r="M68" s="73"/>
      <c r="N68" s="73"/>
      <c r="O68" s="73"/>
      <c r="P68" s="73"/>
      <c r="Q68" s="73"/>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row>
    <row r="69" spans="1:57" s="71" customFormat="1" ht="39" x14ac:dyDescent="0.25">
      <c r="A69" s="60" t="s">
        <v>291</v>
      </c>
      <c r="B69" s="97" t="s">
        <v>292</v>
      </c>
      <c r="C69" s="76" t="s">
        <v>293</v>
      </c>
      <c r="D69" s="107" t="s">
        <v>144</v>
      </c>
      <c r="E69" s="68" t="s">
        <v>74</v>
      </c>
      <c r="F69" s="68" t="s">
        <v>100</v>
      </c>
      <c r="G69" s="107">
        <v>100</v>
      </c>
      <c r="H69" s="108">
        <v>0.2</v>
      </c>
      <c r="I69" s="107">
        <f>H69*G69</f>
        <v>20</v>
      </c>
      <c r="J69" s="107"/>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row>
    <row r="70" spans="1:57" s="71" customFormat="1" ht="26" x14ac:dyDescent="0.3">
      <c r="A70" s="60" t="s">
        <v>294</v>
      </c>
      <c r="B70" s="97" t="s">
        <v>295</v>
      </c>
      <c r="C70" s="109" t="s">
        <v>296</v>
      </c>
      <c r="D70" s="107" t="s">
        <v>144</v>
      </c>
      <c r="E70" s="107" t="s">
        <v>74</v>
      </c>
      <c r="F70" s="68" t="s">
        <v>100</v>
      </c>
      <c r="G70" s="107">
        <v>100</v>
      </c>
      <c r="H70" s="108">
        <v>0.05</v>
      </c>
      <c r="I70" s="107">
        <f t="shared" ref="I70:I74" si="6">H70*G70</f>
        <v>5</v>
      </c>
      <c r="J70" s="110"/>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row>
    <row r="71" spans="1:57" s="71" customFormat="1" ht="26" x14ac:dyDescent="0.25">
      <c r="A71" s="60" t="s">
        <v>297</v>
      </c>
      <c r="B71" s="97" t="s">
        <v>298</v>
      </c>
      <c r="C71" s="111" t="s">
        <v>299</v>
      </c>
      <c r="D71" s="107" t="s">
        <v>94</v>
      </c>
      <c r="E71" s="107" t="s">
        <v>74</v>
      </c>
      <c r="F71" s="68" t="s">
        <v>100</v>
      </c>
      <c r="G71" s="107">
        <v>100</v>
      </c>
      <c r="H71" s="108">
        <v>0.05</v>
      </c>
      <c r="I71" s="107">
        <f t="shared" si="6"/>
        <v>5</v>
      </c>
      <c r="J71" s="107"/>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row>
    <row r="72" spans="1:57" s="71" customFormat="1" ht="37.5" x14ac:dyDescent="0.25">
      <c r="A72" s="60" t="s">
        <v>300</v>
      </c>
      <c r="B72" s="97" t="s">
        <v>301</v>
      </c>
      <c r="C72" s="111" t="s">
        <v>302</v>
      </c>
      <c r="D72" s="107" t="s">
        <v>144</v>
      </c>
      <c r="E72" s="107" t="s">
        <v>74</v>
      </c>
      <c r="F72" s="68" t="s">
        <v>100</v>
      </c>
      <c r="G72" s="107">
        <v>100</v>
      </c>
      <c r="H72" s="108">
        <v>0.05</v>
      </c>
      <c r="I72" s="107">
        <f t="shared" si="6"/>
        <v>5</v>
      </c>
      <c r="J72" s="107"/>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row>
    <row r="73" spans="1:57" s="71" customFormat="1" ht="102" customHeight="1" x14ac:dyDescent="0.25">
      <c r="A73" s="60" t="s">
        <v>303</v>
      </c>
      <c r="B73" s="97" t="s">
        <v>304</v>
      </c>
      <c r="C73" s="121" t="s">
        <v>321</v>
      </c>
      <c r="D73" s="120" t="s">
        <v>322</v>
      </c>
      <c r="E73" s="107" t="s">
        <v>74</v>
      </c>
      <c r="F73" s="68" t="s">
        <v>197</v>
      </c>
      <c r="G73" s="107">
        <v>100</v>
      </c>
      <c r="H73" s="108">
        <v>0.05</v>
      </c>
      <c r="I73" s="107">
        <f t="shared" si="6"/>
        <v>5</v>
      </c>
      <c r="J73" s="107"/>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row>
    <row r="74" spans="1:57" s="71" customFormat="1" ht="26" x14ac:dyDescent="0.25">
      <c r="A74" s="60" t="s">
        <v>305</v>
      </c>
      <c r="B74" s="97" t="s">
        <v>306</v>
      </c>
      <c r="C74" s="111" t="s">
        <v>307</v>
      </c>
      <c r="D74" s="68" t="s">
        <v>144</v>
      </c>
      <c r="E74" s="107" t="s">
        <v>74</v>
      </c>
      <c r="F74" s="68" t="s">
        <v>100</v>
      </c>
      <c r="G74" s="107">
        <v>100</v>
      </c>
      <c r="H74" s="108">
        <v>0.3</v>
      </c>
      <c r="I74" s="107">
        <f t="shared" si="6"/>
        <v>30</v>
      </c>
      <c r="J74" s="107"/>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row>
    <row r="75" spans="1:57" s="71" customFormat="1" ht="37.5" x14ac:dyDescent="0.25">
      <c r="A75" s="60" t="s">
        <v>308</v>
      </c>
      <c r="B75" s="97" t="s">
        <v>309</v>
      </c>
      <c r="C75" s="111" t="s">
        <v>310</v>
      </c>
      <c r="D75" s="107" t="s">
        <v>144</v>
      </c>
      <c r="E75" s="107" t="s">
        <v>74</v>
      </c>
      <c r="F75" s="68" t="s">
        <v>100</v>
      </c>
      <c r="G75" s="107">
        <v>100</v>
      </c>
      <c r="H75" s="108">
        <v>0.3</v>
      </c>
      <c r="I75" s="107">
        <f>H75*G75</f>
        <v>30</v>
      </c>
      <c r="J75" s="110"/>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row>
    <row r="76" spans="1:57" x14ac:dyDescent="0.3">
      <c r="A76" s="83"/>
      <c r="B76" s="83"/>
      <c r="C76" s="52"/>
      <c r="D76" s="83"/>
      <c r="E76" s="107"/>
      <c r="F76" s="83"/>
      <c r="G76" s="83"/>
      <c r="H76" s="83"/>
      <c r="I76" s="83"/>
      <c r="J76" s="83"/>
    </row>
    <row r="77" spans="1:57" s="71" customFormat="1" x14ac:dyDescent="0.25">
      <c r="A77" s="56">
        <v>2.13</v>
      </c>
      <c r="B77" s="57"/>
      <c r="C77" s="58" t="s">
        <v>311</v>
      </c>
      <c r="D77" s="59"/>
      <c r="E77" s="59"/>
      <c r="F77" s="59"/>
      <c r="G77" s="59"/>
      <c r="H77" s="59"/>
      <c r="I77" s="59"/>
      <c r="J77" s="59"/>
      <c r="K77" s="73"/>
      <c r="L77" s="73"/>
      <c r="M77" s="73"/>
      <c r="N77" s="73"/>
      <c r="O77" s="73"/>
      <c r="P77" s="73"/>
      <c r="Q77" s="73"/>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row>
    <row r="78" spans="1:57" s="71" customFormat="1" ht="25" x14ac:dyDescent="0.25">
      <c r="A78" s="60" t="s">
        <v>312</v>
      </c>
      <c r="B78" s="97" t="s">
        <v>313</v>
      </c>
      <c r="C78" s="111" t="s">
        <v>314</v>
      </c>
      <c r="D78" s="63" t="s">
        <v>144</v>
      </c>
      <c r="E78" s="107" t="s">
        <v>74</v>
      </c>
      <c r="F78" s="63" t="s">
        <v>107</v>
      </c>
      <c r="G78" s="63" t="s">
        <v>107</v>
      </c>
      <c r="H78" s="112" t="s">
        <v>107</v>
      </c>
      <c r="I78" s="63">
        <v>0</v>
      </c>
      <c r="J78" s="63"/>
      <c r="K78" s="73"/>
      <c r="L78" s="73"/>
      <c r="M78" s="73"/>
      <c r="N78" s="73"/>
      <c r="O78" s="73"/>
      <c r="P78" s="73"/>
      <c r="Q78" s="73"/>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row>
    <row r="79" spans="1:57" s="71" customFormat="1" ht="112.5" x14ac:dyDescent="0.25">
      <c r="A79" s="60" t="s">
        <v>315</v>
      </c>
      <c r="B79" s="97" t="s">
        <v>316</v>
      </c>
      <c r="C79" s="121" t="s">
        <v>323</v>
      </c>
      <c r="D79" s="63" t="s">
        <v>144</v>
      </c>
      <c r="E79" s="63" t="s">
        <v>74</v>
      </c>
      <c r="F79" s="68" t="s">
        <v>107</v>
      </c>
      <c r="G79" s="63" t="s">
        <v>107</v>
      </c>
      <c r="H79" s="113" t="s">
        <v>107</v>
      </c>
      <c r="I79" s="63">
        <v>0</v>
      </c>
      <c r="J79" s="68"/>
      <c r="K79" s="70"/>
      <c r="L79" s="70"/>
      <c r="M79" s="70"/>
      <c r="N79" s="70"/>
      <c r="O79" s="70"/>
      <c r="P79" s="70"/>
      <c r="Q79" s="70"/>
    </row>
    <row r="80" spans="1:57" s="71" customFormat="1" x14ac:dyDescent="0.25">
      <c r="A80" s="114"/>
      <c r="B80" s="114"/>
      <c r="C80" s="115"/>
      <c r="D80" s="116"/>
      <c r="E80" s="116"/>
      <c r="F80" s="117"/>
      <c r="G80" s="117"/>
      <c r="H80" s="117"/>
      <c r="I80" s="117"/>
      <c r="J80" s="117"/>
    </row>
    <row r="82" spans="8:9" x14ac:dyDescent="0.3">
      <c r="H82" s="118"/>
      <c r="I82" s="119"/>
    </row>
  </sheetData>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DL Document" ma:contentTypeID="0x010100EB65D677CE3F29459140A622ECB42685007B83E912BF8B9C478C5E63BDDB920598" ma:contentTypeVersion="261" ma:contentTypeDescription="Create a new document." ma:contentTypeScope="" ma:versionID="397e6d26ec8ddc129a2ee7cc697063e0">
  <xsd:schema xmlns:xsd="http://www.w3.org/2001/XMLSchema" xmlns:xs="http://www.w3.org/2001/XMLSchema" xmlns:p="http://schemas.microsoft.com/office/2006/metadata/properties" xmlns:ns1="2fcad6ce-01bd-4544-8915-fa0e57df0e12" xmlns:ns2="http://schemas.microsoft.com/sharepoint/v3" xmlns:ns3="ce1b1e3b-c9bf-49ae-b2b6-13938e107c0c" targetNamespace="http://schemas.microsoft.com/office/2006/metadata/properties" ma:root="true" ma:fieldsID="69d6f00fc817ca2b386fad0560c4cc6b" ns1:_="" ns2:_="" ns3:_="">
    <xsd:import namespace="2fcad6ce-01bd-4544-8915-fa0e57df0e12"/>
    <xsd:import namespace="http://schemas.microsoft.com/sharepoint/v3"/>
    <xsd:import namespace="ce1b1e3b-c9bf-49ae-b2b6-13938e107c0c"/>
    <xsd:element name="properties">
      <xsd:complexType>
        <xsd:sequence>
          <xsd:element name="documentManagement">
            <xsd:complexType>
              <xsd:all>
                <xsd:element ref="ns1:DocumentRef" minOccurs="0"/>
                <xsd:element ref="ns1:DocumentTitle" minOccurs="0"/>
                <xsd:element ref="ns1:RevisionNumber" minOccurs="0"/>
                <xsd:element ref="ns1:DocumentType" minOccurs="0"/>
                <xsd:element ref="ns1:IssueDate" minOccurs="0"/>
                <xsd:element ref="ns1:ReviewDate" minOccurs="0"/>
                <xsd:element ref="ns3:Author0" minOccurs="0"/>
                <xsd:element ref="ns3:Approver" minOccurs="0"/>
                <xsd:element ref="ns1:BusinessArea" minOccurs="0"/>
                <xsd:element ref="ns1:Owner_Author" minOccurs="0"/>
                <xsd:element ref="ns3:DocumentController" minOccurs="0"/>
                <xsd:element ref="ns3:DocumentsCategory" minOccurs="0"/>
                <xsd:element ref="ns1:DocumentDescription" minOccurs="0"/>
                <xsd:element ref="ns1:ManualRef" minOccurs="0"/>
                <xsd:element ref="ns1:ManualName" minOccurs="0"/>
                <xsd:element ref="ns3:ManualRef6" minOccurs="0"/>
                <xsd:element ref="ns1:LastReviewed" minOccurs="0"/>
                <xsd:element ref="ns1:ReviewedBy" minOccurs="0"/>
                <xsd:element ref="ns3:Policy_x0020_No" minOccurs="0"/>
                <xsd:element ref="ns3:Archive" minOccurs="0"/>
                <xsd:element ref="ns3:ReasonforArchiving" minOccurs="0"/>
                <xsd:element ref="ns3:Country"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1:SharedWithUsers" minOccurs="0"/>
                <xsd:element ref="ns1:SharedWithDetails" minOccurs="0"/>
                <xsd:element ref="ns1:LegacyCreated" minOccurs="0"/>
                <xsd:element ref="ns1:SourceUNCPath" minOccurs="0"/>
                <xsd:element ref="ns1:SourceFileMissing" minOccurs="0"/>
                <xsd:element ref="ns3:MediaLengthInSeconds" minOccurs="0"/>
                <xsd:element ref="ns1:DocumentMissing" minOccurs="0"/>
                <xsd:element ref="ns1:Containers" minOccurs="0"/>
                <xsd:element ref="ns1:Viewed" minOccurs="0"/>
                <xsd:element ref="ns2:_ip_UnifiedCompliancePolicyProperties" minOccurs="0"/>
                <xsd:element ref="ns2:_ip_UnifiedCompliancePolicyUIAction" minOccurs="0"/>
                <xsd:element ref="ns3:DateandTime" minOccurs="0"/>
                <xsd:element ref="ns3:lcf76f155ced4ddcb4097134ff3c332f" minOccurs="0"/>
                <xsd:element ref="ns1:TaxCatchAll" minOccurs="0"/>
                <xsd:element ref="ns3:ManualRef3" minOccurs="0"/>
                <xsd:element ref="ns3:ManualRef4" minOccurs="0"/>
                <xsd:element ref="ns3:ManualRef5" minOccurs="0"/>
                <xsd:element ref="ns1:DocumentId" minOccurs="0"/>
                <xsd:element ref="ns3:ManualRef2" minOccurs="0"/>
                <xsd:element ref="ns3:Migration" minOccurs="0"/>
                <xsd:element ref="ns3:Owner" minOccurs="0"/>
                <xsd:element ref="ns3:MediaServiceObjectDetectorVersions" minOccurs="0"/>
                <xsd:element ref="ns1:LegacyCreatedBy" minOccurs="0"/>
                <xsd:element ref="ns3:ldbe512a7c9c4ea88a510c0f9e50f76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ad6ce-01bd-4544-8915-fa0e57df0e12" elementFormDefault="qualified">
    <xsd:import namespace="http://schemas.microsoft.com/office/2006/documentManagement/types"/>
    <xsd:import namespace="http://schemas.microsoft.com/office/infopath/2007/PartnerControls"/>
    <xsd:element name="DocumentRef" ma:index="0" nillable="true" ma:displayName="Document Ref" ma:description="Enter the unique doc ref number ONLY. Please do not include title text or revision number. Enter same for the &quot;Name&quot; field." ma:indexed="true" ma:internalName="DocumentRef" ma:readOnly="false">
      <xsd:simpleType>
        <xsd:restriction base="dms:Text">
          <xsd:maxLength value="255"/>
        </xsd:restriction>
      </xsd:simpleType>
    </xsd:element>
    <xsd:element name="DocumentTitle" ma:index="3" nillable="true" ma:displayName="Document Title" ma:indexed="true" ma:internalName="DocumentTitle" ma:readOnly="false">
      <xsd:simpleType>
        <xsd:restriction base="dms:Text"/>
      </xsd:simpleType>
    </xsd:element>
    <xsd:element name="RevisionNumber" ma:index="4" nillable="true" ma:displayName="Revision Number" ma:internalName="RevisionNumber" ma:readOnly="false">
      <xsd:simpleType>
        <xsd:restriction base="dms:Text"/>
      </xsd:simpleType>
    </xsd:element>
    <xsd:element name="DocumentType" ma:index="5" nillable="true" ma:displayName="Document Type" ma:description="Management Standard (MS) &amp; Risk Standard (RS) are for Restricted Use by Group SHE and Information Security Team only." ma:format="Dropdown" ma:indexed="true" ma:internalName="DocumentType">
      <xsd:simpleType>
        <xsd:restriction base="dms:Choice">
          <xsd:enumeration value="Code of Practice"/>
          <xsd:enumeration value="Form"/>
          <xsd:enumeration value="Framework"/>
          <xsd:enumeration value="Guidance"/>
          <xsd:enumeration value="Isolation Instruction"/>
          <xsd:enumeration value="Management Standard (Information Security)"/>
          <xsd:enumeration value="Management Standard (SHE Team only)"/>
          <xsd:enumeration value="Manual"/>
          <xsd:enumeration value="Operational Restriction"/>
          <xsd:enumeration value="Plan"/>
          <xsd:enumeration value="Policy"/>
          <xsd:enumeration value="Procedure"/>
          <xsd:enumeration value="Reference"/>
          <xsd:enumeration value="Risk Assessment"/>
          <xsd:enumeration value="Risk Standard (Information Security)"/>
          <xsd:enumeration value="Risk Standard (SHE Team only)"/>
          <xsd:enumeration value="Rules"/>
          <xsd:enumeration value="Specification"/>
          <xsd:enumeration value="Statement"/>
          <xsd:enumeration value="Technical Guide"/>
          <xsd:enumeration value="Technical Report"/>
          <xsd:enumeration value="Terms of Reference"/>
          <xsd:enumeration value="Work Instruction"/>
          <xsd:enumeration value="RECORD"/>
          <xsd:enumeration value="URL"/>
        </xsd:restriction>
      </xsd:simpleType>
    </xsd:element>
    <xsd:element name="IssueDate" ma:index="6" nillable="true" ma:displayName="Issue Date" ma:format="DateOnly" ma:indexed="true" ma:internalName="IssueDate" ma:readOnly="false">
      <xsd:simpleType>
        <xsd:restriction base="dms:DateTime"/>
      </xsd:simpleType>
    </xsd:element>
    <xsd:element name="ReviewDate" ma:index="7" nillable="true" ma:displayName="Review Date" ma:format="DateOnly" ma:indexed="true" ma:internalName="ReviewDate" ma:readOnly="false">
      <xsd:simpleType>
        <xsd:restriction base="dms:DateTime"/>
      </xsd:simpleType>
    </xsd:element>
    <xsd:element name="BusinessArea" ma:index="10" nillable="true" ma:displayName="Business Area" ma:format="Dropdown" ma:indexed="true" ma:internalName="BusinessArea">
      <xsd:simpleType>
        <xsd:restriction base="dms:Choice">
          <xsd:enumeration value="Corporate"/>
          <xsd:enumeration value="Customer"/>
          <xsd:enumeration value="Distributed Energy"/>
          <xsd:enumeration value="Energy Markets"/>
          <xsd:enumeration value="Enterprise"/>
          <xsd:enumeration value="Generation"/>
          <xsd:enumeration value="Renewable Operations"/>
          <xsd:enumeration value="Thermal"/>
        </xsd:restriction>
      </xsd:simpleType>
    </xsd:element>
    <xsd:element name="Owner_Author" ma:index="11" nillable="true" ma:displayName="Department/ Owner" ma:indexed="true" ma:internalName="Owner_Author" ma:readOnly="false">
      <xsd:simpleType>
        <xsd:restriction base="dms:Text">
          <xsd:maxLength value="255"/>
        </xsd:restriction>
      </xsd:simpleType>
    </xsd:element>
    <xsd:element name="DocumentDescription" ma:index="16" nillable="true" ma:displayName="Document Description" ma:indexed="true" ma:internalName="DocumentDescription" ma:readOnly="false">
      <xsd:simpleType>
        <xsd:restriction base="dms:Text"/>
      </xsd:simpleType>
    </xsd:element>
    <xsd:element name="ManualRef" ma:index="17" nillable="true" ma:displayName="Manual Ref" ma:indexed="true" ma:internalName="ManualRef" ma:readOnly="false">
      <xsd:simpleType>
        <xsd:restriction base="dms:Text"/>
      </xsd:simpleType>
    </xsd:element>
    <xsd:element name="ManualName" ma:index="18" nillable="true" ma:displayName="Manual Name" ma:indexed="true" ma:internalName="ManualName" ma:readOnly="false">
      <xsd:simpleType>
        <xsd:restriction base="dms:Text"/>
      </xsd:simpleType>
    </xsd:element>
    <xsd:element name="LastReviewed" ma:index="20" nillable="true" ma:displayName="Last Reviewed" ma:format="DateOnly" ma:internalName="LastReviewed" ma:readOnly="false">
      <xsd:simpleType>
        <xsd:restriction base="dms:DateTime"/>
      </xsd:simpleType>
    </xsd:element>
    <xsd:element name="ReviewedBy" ma:index="21" nillable="true" ma:displayName="Reviewed By" ma:indexed="true" ma:internalName="ReviewedBy" ma:readOnly="false">
      <xsd:simpleType>
        <xsd:restriction base="dms:Text"/>
      </xsd:simpleType>
    </xsd:element>
    <xsd:element name="SharedWithUsers" ma:index="3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hidden="true" ma:internalName="SharedWithDetails" ma:readOnly="true">
      <xsd:simpleType>
        <xsd:restriction base="dms:Note"/>
      </xsd:simpleType>
    </xsd:element>
    <xsd:element name="LegacyCreated" ma:index="39" nillable="true" ma:displayName="Legacy Created" ma:hidden="true" ma:internalName="LegacyCreated" ma:readOnly="false">
      <xsd:simpleType>
        <xsd:restriction base="dms:DateTime"/>
      </xsd:simpleType>
    </xsd:element>
    <xsd:element name="SourceUNCPath" ma:index="41" nillable="true" ma:displayName="Source UNC Path" ma:hidden="true" ma:internalName="SourceUNCPath" ma:readOnly="false">
      <xsd:simpleType>
        <xsd:restriction base="dms:Text"/>
      </xsd:simpleType>
    </xsd:element>
    <xsd:element name="SourceFileMissing" ma:index="42" nillable="true" ma:displayName="Source File Missing" ma:hidden="true" ma:internalName="SourceFileMissing" ma:readOnly="false">
      <xsd:simpleType>
        <xsd:restriction base="dms:Text"/>
      </xsd:simpleType>
    </xsd:element>
    <xsd:element name="DocumentMissing" ma:index="45" nillable="true" ma:displayName="Document Missing" ma:hidden="true" ma:internalName="DocumentMissing" ma:readOnly="false">
      <xsd:simpleType>
        <xsd:restriction base="dms:Text"/>
      </xsd:simpleType>
    </xsd:element>
    <xsd:element name="Containers" ma:index="46" nillable="true" ma:displayName="Containers" ma:hidden="true" ma:internalName="Containers" ma:readOnly="false">
      <xsd:simpleType>
        <xsd:restriction base="dms:Text"/>
      </xsd:simpleType>
    </xsd:element>
    <xsd:element name="Viewed" ma:index="47" nillable="true" ma:displayName="Viewed" ma:hidden="true" ma:internalName="Viewed" ma:readOnly="false">
      <xsd:simpleType>
        <xsd:restriction base="dms:Number"/>
      </xsd:simpleType>
    </xsd:element>
    <xsd:element name="TaxCatchAll" ma:index="55" nillable="true" ma:displayName="Taxonomy Catch All Column" ma:hidden="true" ma:list="{80adccd3-238f-4531-822e-85c4ef4e6a82}" ma:internalName="TaxCatchAll" ma:readOnly="false" ma:showField="CatchAllData" ma:web="2fcad6ce-01bd-4544-8915-fa0e57df0e12">
      <xsd:complexType>
        <xsd:complexContent>
          <xsd:extension base="dms:MultiChoiceLookup">
            <xsd:sequence>
              <xsd:element name="Value" type="dms:Lookup" maxOccurs="unbounded" minOccurs="0" nillable="true"/>
            </xsd:sequence>
          </xsd:extension>
        </xsd:complexContent>
      </xsd:complexType>
    </xsd:element>
    <xsd:element name="DocumentId" ma:index="59" nillable="true" ma:displayName="Document ID" ma:hidden="true" ma:indexed="true" ma:internalName="DocumentId" ma:readOnly="false">
      <xsd:simpleType>
        <xsd:restriction base="dms:Text"/>
      </xsd:simpleType>
    </xsd:element>
    <xsd:element name="LegacyCreatedBy" ma:index="64" nillable="true" ma:displayName="Legacy Created By" ma:hidden="true" ma:internalName="LegacyCreatedB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8" nillable="true" ma:displayName="Unified Compliance Policy Properties" ma:hidden="true" ma:internalName="_ip_UnifiedCompliancePolicyProperties" ma:readOnly="false">
      <xsd:simpleType>
        <xsd:restriction base="dms:Note"/>
      </xsd:simpleType>
    </xsd:element>
    <xsd:element name="_ip_UnifiedCompliancePolicyUIAction" ma:index="49"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b1e3b-c9bf-49ae-b2b6-13938e107c0c" elementFormDefault="qualified">
    <xsd:import namespace="http://schemas.microsoft.com/office/2006/documentManagement/types"/>
    <xsd:import namespace="http://schemas.microsoft.com/office/infopath/2007/PartnerControls"/>
    <xsd:element name="Author0" ma:index="8" nillable="true" ma:displayName="Author" ma:format="Dropdown" ma:list="UserInfo" ma:SharePointGroup="0" ma:internalName="Author0"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9" nillable="true" ma:displayName="Approver" ma:list="UserInfo" ma:SearchPeopleOnly="false"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Controller" ma:index="12" nillable="true" ma:displayName="Document Controller" ma:format="Dropdown" ma:list="UserInfo" ma:SearchPeopleOnly="false" ma:SharePointGroup="0" ma:internalName="DocumentControll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sCategory" ma:index="13" nillable="true" ma:displayName="Document Category" ma:format="Dropdown" ma:internalName="DocumentsCategory" ma:readOnly="false">
      <xsd:simpleType>
        <xsd:restriction base="dms:Choice">
          <xsd:enumeration value="Record"/>
          <xsd:enumeration value="Document"/>
          <xsd:enumeration value="External Ref Record"/>
          <xsd:enumeration value="Instruction Record"/>
          <xsd:enumeration value="Project Record"/>
          <xsd:enumeration value="Regulatory Record"/>
          <xsd:enumeration value="SHE Record"/>
        </xsd:restriction>
      </xsd:simpleType>
    </xsd:element>
    <xsd:element name="ManualRef6" ma:index="19" nillable="true" ma:displayName="Additional Info" ma:internalName="ManualRef6" ma:readOnly="false">
      <xsd:simpleType>
        <xsd:restriction base="dms:Text">
          <xsd:maxLength value="255"/>
        </xsd:restriction>
      </xsd:simpleType>
    </xsd:element>
    <xsd:element name="Policy_x0020_No" ma:index="22" nillable="true" ma:displayName="Group Policy No" ma:format="Dropdown" ma:indexed="true" ma:internalName="Policy_x0020_No" ma:readOnly="false">
      <xsd:simpleType>
        <xsd:restriction base="dms:Choice">
          <xsd:enumeration value="PO-GRP-001"/>
          <xsd:enumeration value="PO-GRP-002"/>
          <xsd:enumeration value="PO-GRP-003"/>
          <xsd:enumeration value="PO-GRP-004"/>
          <xsd:enumeration value="PO-GRP-005"/>
          <xsd:enumeration value="PO-GRP-006"/>
          <xsd:enumeration value="PO-GRP-007"/>
          <xsd:enumeration value="PO-GRP-008"/>
          <xsd:enumeration value="PO-GRP-009"/>
          <xsd:enumeration value="PO-GRP-010"/>
          <xsd:enumeration value="PO-GRP-011"/>
          <xsd:enumeration value="PO-GRP-012"/>
          <xsd:enumeration value="PO-GRP-013"/>
          <xsd:enumeration value="PO-GRP-014"/>
          <xsd:enumeration value="PO-GRP-015"/>
          <xsd:enumeration value="PO-GRP-016"/>
          <xsd:enumeration value="PO-GRP-017"/>
          <xsd:enumeration value="PO-GRP-018"/>
          <xsd:enumeration value="PO-GRP-019"/>
        </xsd:restriction>
      </xsd:simpleType>
    </xsd:element>
    <xsd:element name="Archive" ma:index="23" nillable="true" ma:displayName="Archive" ma:default="0" ma:description="Click &quot;Yes&quot; to archive this document" ma:internalName="Archive" ma:readOnly="false">
      <xsd:simpleType>
        <xsd:restriction base="dms:Boolean"/>
      </xsd:simpleType>
    </xsd:element>
    <xsd:element name="ReasonforArchiving" ma:index="24" nillable="true" ma:displayName="Reason for Archiving" ma:description="Please select a reason for archiving" ma:format="Dropdown" ma:internalName="ReasonforArchiving" ma:readOnly="false">
      <xsd:simpleType>
        <xsd:union memberTypes="dms:Text">
          <xsd:simpleType>
            <xsd:restriction base="dms:Choice">
              <xsd:enumeration value="Obsolete"/>
              <xsd:enumeration value="Superseded"/>
              <xsd:enumeration value="Duplicate"/>
            </xsd:restriction>
          </xsd:simpleType>
        </xsd:union>
      </xsd:simpleType>
    </xsd:element>
    <xsd:element name="Country" ma:index="25" nillable="true" ma:displayName="Country-" ma:format="Dropdown" ma:hidden="true" ma:internalName="Country" ma:readOnly="false">
      <xsd:complexType>
        <xsd:complexContent>
          <xsd:extension base="dms:MultiChoice">
            <xsd:sequence>
              <xsd:element name="Value" maxOccurs="unbounded" minOccurs="0" nillable="true">
                <xsd:simpleType>
                  <xsd:restriction base="dms:Choice">
                    <xsd:enumeration value="Northern Ireland"/>
                    <xsd:enumeration value="Republic of Ireland"/>
                    <xsd:enumeration value="United Kingdom"/>
                    <xsd:enumeration value="Global (Applicable to All)"/>
                  </xsd:restriction>
                </xsd:simpleType>
              </xsd:element>
            </xsd:sequence>
          </xsd:extension>
        </xsd:complexContent>
      </xsd:complex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Tags" ma:index="28" nillable="true" ma:displayName="Tags" ma:hidden="true" ma:internalName="MediaServiceAutoTags" ma:readOnly="true">
      <xsd:simpleType>
        <xsd:restriction base="dms:Text"/>
      </xsd:simpleType>
    </xsd:element>
    <xsd:element name="MediaServiceOCR" ma:index="29" nillable="true" ma:displayName="Extracted Text" ma:hidden="true" ma:internalName="MediaServiceOCR" ma:readOnly="true">
      <xsd:simpleType>
        <xsd:restriction base="dms:Note"/>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hidden="true" ma:internalName="MediaServiceKeyPoints" ma:readOnly="true">
      <xsd:simpleType>
        <xsd:restriction base="dms:Note"/>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44" nillable="true" ma:displayName="Length (seconds)" ma:hidden="true" ma:internalName="MediaLengthInSeconds" ma:readOnly="true">
      <xsd:simpleType>
        <xsd:restriction base="dms:Unknown"/>
      </xsd:simpleType>
    </xsd:element>
    <xsd:element name="DateandTime" ma:index="52" nillable="true" ma:displayName="Date and Time" ma:description="Date and Time" ma:format="DateTime" ma:hidden="true" ma:internalName="DateandTime" ma:readOnly="false">
      <xsd:simpleType>
        <xsd:restriction base="dms:DateTime"/>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anualRef3" ma:index="56" nillable="true" ma:displayName="Manual Ref 3" ma:hidden="true" ma:internalName="ManualRef3" ma:readOnly="false">
      <xsd:simpleType>
        <xsd:restriction base="dms:Text">
          <xsd:maxLength value="255"/>
        </xsd:restriction>
      </xsd:simpleType>
    </xsd:element>
    <xsd:element name="ManualRef4" ma:index="57" nillable="true" ma:displayName="Manual Ref 4" ma:hidden="true" ma:internalName="ManualRef4" ma:readOnly="false">
      <xsd:simpleType>
        <xsd:restriction base="dms:Text">
          <xsd:maxLength value="255"/>
        </xsd:restriction>
      </xsd:simpleType>
    </xsd:element>
    <xsd:element name="ManualRef5" ma:index="58" nillable="true" ma:displayName="Manual Ref 5" ma:hidden="true" ma:internalName="ManualRef5" ma:readOnly="false">
      <xsd:simpleType>
        <xsd:restriction base="dms:Text">
          <xsd:maxLength value="255"/>
        </xsd:restriction>
      </xsd:simpleType>
    </xsd:element>
    <xsd:element name="ManualRef2" ma:index="60" nillable="true" ma:displayName="Manual Ref 2" ma:hidden="true" ma:internalName="ManualRef2" ma:readOnly="false">
      <xsd:simpleType>
        <xsd:restriction base="dms:Text">
          <xsd:maxLength value="255"/>
        </xsd:restriction>
      </xsd:simpleType>
    </xsd:element>
    <xsd:element name="Migration" ma:index="61" nillable="true" ma:displayName="Migration" ma:hidden="true" ma:internalName="Migration" ma:readOnly="false">
      <xsd:simpleType>
        <xsd:restriction base="dms:Text">
          <xsd:maxLength value="255"/>
        </xsd:restriction>
      </xsd:simpleType>
    </xsd:element>
    <xsd:element name="Owner" ma:index="62" nillable="true" ma:displayName="Owner" ma:description="Owner legacy column" ma:format="Dropdown" ma:hidden="true" ma:internalName="Owner" ma:readOnly="false">
      <xsd:simpleType>
        <xsd:restriction base="dms:Text">
          <xsd:maxLength value="255"/>
        </xsd:restriction>
      </xsd:simple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ldbe512a7c9c4ea88a510c0f9e50f76f" ma:index="65" nillable="true" ma:taxonomy="true" ma:internalName="ldbe512a7c9c4ea88a510c0f9e50f76f" ma:taxonomyFieldName="Country_x002b_" ma:displayName="Country" ma:readOnly="false" ma:default="" ma:fieldId="{5dbe512a-7c9c-4ea8-8a51-0c0f9e50f76f}" ma:taxonomyMulti="true" ma:sspId="b0fa5b73-c91b-4169-bfc8-b85bc92a6461" ma:termSetId="27171b3f-714b-44a3-8e8a-161dce3b54ea" ma:anchorId="00000000-0000-0000-0000-000000000000" ma:open="false" ma:isKeyword="false">
      <xsd:complexType>
        <xsd:sequence>
          <xsd:element ref="pc:Terms" minOccurs="0" maxOccurs="1"/>
        </xsd:sequence>
      </xsd:complexType>
    </xsd:element>
    <xsd:element name="MediaServiceSearchProperties" ma:index="6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ma:index="1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fcad6ce-01bd-4544-8915-fa0e57df0e12">
      <UserInfo>
        <DisplayName>Henderson, Kirsty</DisplayName>
        <AccountId>2210</AccountId>
        <AccountType/>
      </UserInfo>
    </SharedWithUsers>
    <DocumentMissing xmlns="2fcad6ce-01bd-4544-8915-fa0e57df0e12" xsi:nil="true"/>
    <ReviewDate xmlns="2fcad6ce-01bd-4544-8915-fa0e57df0e12" xsi:nil="true"/>
    <_ip_UnifiedCompliancePolicyUIAction xmlns="http://schemas.microsoft.com/sharepoint/v3" xsi:nil="true"/>
    <RevisionNumber xmlns="2fcad6ce-01bd-4544-8915-fa0e57df0e12">1.5</RevisionNumber>
    <DocumentDescription xmlns="2fcad6ce-01bd-4544-8915-fa0e57df0e12" xsi:nil="true"/>
    <ManualRef3 xmlns="ce1b1e3b-c9bf-49ae-b2b6-13938e107c0c" xsi:nil="true"/>
    <Archive xmlns="ce1b1e3b-c9bf-49ae-b2b6-13938e107c0c">false</Archive>
    <LegacyCreatedBy xmlns="2fcad6ce-01bd-4544-8915-fa0e57df0e12" xsi:nil="true"/>
    <Containers xmlns="2fcad6ce-01bd-4544-8915-fa0e57df0e12" xsi:nil="true"/>
    <DocumentTitle xmlns="2fcad6ce-01bd-4544-8915-fa0e57df0e12">PQQ Toolbox Template</DocumentTitle>
    <Author0 xmlns="ce1b1e3b-c9bf-49ae-b2b6-13938e107c0c">
      <UserInfo>
        <DisplayName>Hartley, Shaun</DisplayName>
        <AccountId>2965</AccountId>
        <AccountType/>
      </UserInfo>
    </Author0>
    <ManualRef4 xmlns="ce1b1e3b-c9bf-49ae-b2b6-13938e107c0c" xsi:nil="true"/>
    <ReviewedBy xmlns="2fcad6ce-01bd-4544-8915-fa0e57df0e12" xsi:nil="true"/>
    <IssueDate xmlns="2fcad6ce-01bd-4544-8915-fa0e57df0e12">2023-02-02T00:00:00+00:00</IssueDate>
    <DocumentType xmlns="2fcad6ce-01bd-4544-8915-fa0e57df0e12">Form</DocumentType>
    <DocumentId xmlns="2fcad6ce-01bd-4544-8915-fa0e57df0e12" xsi:nil="true"/>
    <ManualRef5 xmlns="ce1b1e3b-c9bf-49ae-b2b6-13938e107c0c" xsi:nil="true"/>
    <LegacyCreated xmlns="2fcad6ce-01bd-4544-8915-fa0e57df0e12" xsi:nil="true"/>
    <_ip_UnifiedCompliancePolicyProperties xmlns="http://schemas.microsoft.com/sharepoint/v3" xsi:nil="true"/>
    <Approver xmlns="ce1b1e3b-c9bf-49ae-b2b6-13938e107c0c">
      <UserInfo>
        <DisplayName>Currie, Ashley</DisplayName>
        <AccountId>11417</AccountId>
        <AccountType/>
      </UserInfo>
    </Approver>
    <ManualName xmlns="2fcad6ce-01bd-4544-8915-fa0e57df0e12" xsi:nil="true"/>
    <ManualRef6 xmlns="ce1b1e3b-c9bf-49ae-b2b6-13938e107c0c" xsi:nil="true"/>
    <ReasonforArchiving xmlns="ce1b1e3b-c9bf-49ae-b2b6-13938e107c0c" xsi:nil="true"/>
    <SourceUNCPath xmlns="2fcad6ce-01bd-4544-8915-fa0e57df0e12" xsi:nil="true"/>
    <LastReviewed xmlns="2fcad6ce-01bd-4544-8915-fa0e57df0e12" xsi:nil="true"/>
    <DocumentRef xmlns="2fcad6ce-01bd-4544-8915-fa0e57df0e12">FO-PRS-200</DocumentRef>
    <BusinessArea xmlns="2fcad6ce-01bd-4544-8915-fa0e57df0e12">Corporate</BusinessArea>
    <Owner_Author xmlns="2fcad6ce-01bd-4544-8915-fa0e57df0e12">Procurement</Owner_Author>
    <ManualRef xmlns="2fcad6ce-01bd-4544-8915-fa0e57df0e12" xsi:nil="true"/>
    <ManualRef2 xmlns="ce1b1e3b-c9bf-49ae-b2b6-13938e107c0c" xsi:nil="true"/>
    <Viewed xmlns="2fcad6ce-01bd-4544-8915-fa0e57df0e12" xsi:nil="true"/>
    <SourceFileMissing xmlns="2fcad6ce-01bd-4544-8915-fa0e57df0e12" xsi:nil="true"/>
    <Policy_x0020_No xmlns="ce1b1e3b-c9bf-49ae-b2b6-13938e107c0c" xsi:nil="true"/>
    <DateandTime xmlns="ce1b1e3b-c9bf-49ae-b2b6-13938e107c0c" xsi:nil="true"/>
    <lcf76f155ced4ddcb4097134ff3c332f xmlns="ce1b1e3b-c9bf-49ae-b2b6-13938e107c0c">
      <Terms xmlns="http://schemas.microsoft.com/office/infopath/2007/PartnerControls"/>
    </lcf76f155ced4ddcb4097134ff3c332f>
    <TaxCatchAll xmlns="2fcad6ce-01bd-4544-8915-fa0e57df0e12" xsi:nil="true"/>
    <Country xmlns="ce1b1e3b-c9bf-49ae-b2b6-13938e107c0c" xsi:nil="true"/>
    <Migration xmlns="ce1b1e3b-c9bf-49ae-b2b6-13938e107c0c" xsi:nil="true"/>
    <DocumentController xmlns="ce1b1e3b-c9bf-49ae-b2b6-13938e107c0c">
      <UserInfo>
        <DisplayName/>
        <AccountId xsi:nil="true"/>
        <AccountType/>
      </UserInfo>
    </DocumentController>
    <DocumentsCategory xmlns="ce1b1e3b-c9bf-49ae-b2b6-13938e107c0c" xsi:nil="true"/>
    <Owner xmlns="ce1b1e3b-c9bf-49ae-b2b6-13938e107c0c" xsi:nil="true"/>
    <ldbe512a7c9c4ea88a510c0f9e50f76f xmlns="ce1b1e3b-c9bf-49ae-b2b6-13938e107c0c">
      <Terms xmlns="http://schemas.microsoft.com/office/infopath/2007/PartnerControls"/>
    </ldbe512a7c9c4ea88a510c0f9e50f76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6380D-7EBE-4563-B9F7-6E5A6ABB4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ad6ce-01bd-4544-8915-fa0e57df0e12"/>
    <ds:schemaRef ds:uri="http://schemas.microsoft.com/sharepoint/v3"/>
    <ds:schemaRef ds:uri="ce1b1e3b-c9bf-49ae-b2b6-13938e107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92E49D-6647-42D3-A90B-9912BEE48829}">
  <ds:schemaRefs>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ce1b1e3b-c9bf-49ae-b2b6-13938e107c0c"/>
    <ds:schemaRef ds:uri="2fcad6ce-01bd-4544-8915-fa0e57df0e12"/>
    <ds:schemaRef ds:uri="http://www.w3.org/XML/1998/namespace"/>
    <ds:schemaRef ds:uri="http://purl.org/dc/dcmitype/"/>
  </ds:schemaRefs>
</ds:datastoreItem>
</file>

<file path=customXml/itemProps3.xml><?xml version="1.0" encoding="utf-8"?>
<ds:datastoreItem xmlns:ds="http://schemas.openxmlformats.org/officeDocument/2006/customXml" ds:itemID="{3082DD77-921B-4B20-874A-16A0079007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Scoring frame</vt:lpstr>
      <vt:lpstr>PQQ - Qualification</vt:lpstr>
      <vt:lpstr>PQQ-Technical</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Gerrard, Helen</cp:lastModifiedBy>
  <cp:revision/>
  <dcterms:created xsi:type="dcterms:W3CDTF">2010-01-21T13:55:42Z</dcterms:created>
  <dcterms:modified xsi:type="dcterms:W3CDTF">2024-01-24T16:39:51Z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0x010100EB65D677CE3F29459140A622ECB42685007B83E912BF8B9C478C5E63BDDB920598</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